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klibert\Documents\dokumenti\novo\Financijski izvještaji\2024\01-122024\za objavu\"/>
    </mc:Choice>
  </mc:AlternateContent>
  <xr:revisionPtr revIDLastSave="0" documentId="8_{9D4A4585-52E7-46E4-B6D7-D57DAADC662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E307" i="9"/>
  <c r="B307" i="9" s="1"/>
  <c r="H306" i="9"/>
  <c r="G306" i="9"/>
  <c r="E306" i="9" s="1"/>
  <c r="B306" i="9" s="1"/>
  <c r="F306" i="9"/>
  <c r="H305" i="9"/>
  <c r="G305" i="9"/>
  <c r="E305" i="9" s="1"/>
  <c r="B305" i="9" s="1"/>
  <c r="F305" i="9"/>
  <c r="H304" i="9"/>
  <c r="G304" i="9"/>
  <c r="F304" i="9"/>
  <c r="H303" i="9"/>
  <c r="G303" i="9"/>
  <c r="F303" i="9"/>
  <c r="H302" i="9"/>
  <c r="G302" i="9"/>
  <c r="F302" i="9"/>
  <c r="E302" i="9"/>
  <c r="B302" i="9" s="1"/>
  <c r="H301" i="9"/>
  <c r="G301" i="9"/>
  <c r="F301" i="9"/>
  <c r="H300" i="9"/>
  <c r="G300" i="9"/>
  <c r="E300" i="9" s="1"/>
  <c r="B300" i="9" s="1"/>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E294" i="9" s="1"/>
  <c r="B294" i="9" s="1"/>
  <c r="F294" i="9"/>
  <c r="H293" i="9"/>
  <c r="G293" i="9"/>
  <c r="F293" i="9"/>
  <c r="H292" i="9"/>
  <c r="G292" i="9"/>
  <c r="F292" i="9"/>
  <c r="E292" i="9"/>
  <c r="B292" i="9"/>
  <c r="F291" i="9"/>
  <c r="F290" i="9"/>
  <c r="H289" i="9"/>
  <c r="G289" i="9"/>
  <c r="E289" i="9" s="1"/>
  <c r="B289" i="9" s="1"/>
  <c r="F289" i="9"/>
  <c r="H288" i="9"/>
  <c r="G288" i="9"/>
  <c r="E288" i="9" s="1"/>
  <c r="B288" i="9" s="1"/>
  <c r="F288" i="9"/>
  <c r="H287" i="9"/>
  <c r="G287" i="9"/>
  <c r="E287" i="9" s="1"/>
  <c r="B287" i="9" s="1"/>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F271" i="9"/>
  <c r="E271" i="9"/>
  <c r="B271" i="9" s="1"/>
  <c r="M270" i="9"/>
  <c r="L270" i="9"/>
  <c r="F270" i="9" s="1"/>
  <c r="B270" i="9" s="1"/>
  <c r="E270" i="9"/>
  <c r="M269" i="9"/>
  <c r="L269" i="9"/>
  <c r="E269" i="9"/>
  <c r="M268" i="9"/>
  <c r="L268" i="9"/>
  <c r="F268" i="9"/>
  <c r="E268" i="9"/>
  <c r="B268" i="9" s="1"/>
  <c r="M267" i="9"/>
  <c r="L267" i="9"/>
  <c r="F267" i="9"/>
  <c r="E267" i="9"/>
  <c r="B267" i="9" s="1"/>
  <c r="M266" i="9"/>
  <c r="L266" i="9"/>
  <c r="F266" i="9" s="1"/>
  <c r="B266" i="9" s="1"/>
  <c r="E266" i="9"/>
  <c r="M265" i="9"/>
  <c r="L265" i="9"/>
  <c r="F265" i="9" s="1"/>
  <c r="B265" i="9" s="1"/>
  <c r="E265" i="9"/>
  <c r="M264" i="9"/>
  <c r="F264" i="9" s="1"/>
  <c r="L264" i="9"/>
  <c r="E264" i="9"/>
  <c r="B264" i="9" s="1"/>
  <c r="M263" i="9"/>
  <c r="L263" i="9"/>
  <c r="F263" i="9"/>
  <c r="E263" i="9"/>
  <c r="B263" i="9" s="1"/>
  <c r="M262" i="9"/>
  <c r="L262" i="9"/>
  <c r="F262" i="9" s="1"/>
  <c r="B262" i="9" s="1"/>
  <c r="E262" i="9"/>
  <c r="M261" i="9"/>
  <c r="L261" i="9"/>
  <c r="E261" i="9"/>
  <c r="M260" i="9"/>
  <c r="L260" i="9"/>
  <c r="F260" i="9"/>
  <c r="E260" i="9"/>
  <c r="B260" i="9" s="1"/>
  <c r="M259" i="9"/>
  <c r="L259" i="9"/>
  <c r="F259" i="9"/>
  <c r="E259" i="9"/>
  <c r="B259" i="9" s="1"/>
  <c r="M258" i="9"/>
  <c r="L258" i="9"/>
  <c r="F258" i="9" s="1"/>
  <c r="B258" i="9" s="1"/>
  <c r="E258" i="9"/>
  <c r="M257" i="9"/>
  <c r="L257" i="9"/>
  <c r="F257" i="9" s="1"/>
  <c r="B257" i="9" s="1"/>
  <c r="E257" i="9"/>
  <c r="M256" i="9"/>
  <c r="F256" i="9" s="1"/>
  <c r="L256" i="9"/>
  <c r="E256" i="9"/>
  <c r="B256" i="9" s="1"/>
  <c r="M255" i="9"/>
  <c r="L255" i="9"/>
  <c r="F255" i="9"/>
  <c r="E255" i="9"/>
  <c r="M254" i="9"/>
  <c r="L254" i="9"/>
  <c r="F254" i="9" s="1"/>
  <c r="B254" i="9" s="1"/>
  <c r="E254" i="9"/>
  <c r="M253" i="9"/>
  <c r="L253" i="9"/>
  <c r="E253" i="9"/>
  <c r="M252" i="9"/>
  <c r="L252" i="9"/>
  <c r="F252" i="9"/>
  <c r="E252" i="9"/>
  <c r="B252" i="9" s="1"/>
  <c r="M251" i="9"/>
  <c r="L251" i="9"/>
  <c r="F251" i="9"/>
  <c r="E251" i="9"/>
  <c r="B251" i="9" s="1"/>
  <c r="M250" i="9"/>
  <c r="L250" i="9"/>
  <c r="F250" i="9" s="1"/>
  <c r="B250" i="9" s="1"/>
  <c r="E250" i="9"/>
  <c r="M249" i="9"/>
  <c r="L249" i="9"/>
  <c r="F249" i="9" s="1"/>
  <c r="B249" i="9" s="1"/>
  <c r="E249" i="9"/>
  <c r="M248" i="9"/>
  <c r="F248" i="9" s="1"/>
  <c r="L248" i="9"/>
  <c r="E248" i="9"/>
  <c r="B248" i="9" s="1"/>
  <c r="M247" i="9"/>
  <c r="L247" i="9"/>
  <c r="F247" i="9"/>
  <c r="E247" i="9"/>
  <c r="M246" i="9"/>
  <c r="L246" i="9"/>
  <c r="F246" i="9" s="1"/>
  <c r="B246" i="9" s="1"/>
  <c r="E246" i="9"/>
  <c r="M245" i="9"/>
  <c r="L245" i="9"/>
  <c r="E245" i="9"/>
  <c r="M244" i="9"/>
  <c r="L244" i="9"/>
  <c r="F244" i="9"/>
  <c r="E244" i="9"/>
  <c r="B244" i="9" s="1"/>
  <c r="M243" i="9"/>
  <c r="L243" i="9"/>
  <c r="F243" i="9"/>
  <c r="E243" i="9"/>
  <c r="B243" i="9" s="1"/>
  <c r="M242" i="9"/>
  <c r="L242" i="9"/>
  <c r="F242" i="9" s="1"/>
  <c r="B242" i="9" s="1"/>
  <c r="E242" i="9"/>
  <c r="M241" i="9"/>
  <c r="L241" i="9"/>
  <c r="F241" i="9" s="1"/>
  <c r="B241" i="9" s="1"/>
  <c r="E241" i="9"/>
  <c r="M240" i="9"/>
  <c r="F240" i="9" s="1"/>
  <c r="L240" i="9"/>
  <c r="E240" i="9"/>
  <c r="B240" i="9" s="1"/>
  <c r="M239" i="9"/>
  <c r="L239" i="9"/>
  <c r="F239" i="9"/>
  <c r="E239" i="9"/>
  <c r="M238" i="9"/>
  <c r="L238" i="9"/>
  <c r="F238" i="9" s="1"/>
  <c r="B238" i="9" s="1"/>
  <c r="E238" i="9"/>
  <c r="M237" i="9"/>
  <c r="L237" i="9"/>
  <c r="E237" i="9"/>
  <c r="M236" i="9"/>
  <c r="L236" i="9"/>
  <c r="F236" i="9"/>
  <c r="E236" i="9"/>
  <c r="B236" i="9" s="1"/>
  <c r="M235" i="9"/>
  <c r="L235" i="9"/>
  <c r="F235" i="9"/>
  <c r="E235" i="9"/>
  <c r="B235" i="9" s="1"/>
  <c r="M234" i="9"/>
  <c r="L234" i="9"/>
  <c r="F234" i="9" s="1"/>
  <c r="B234" i="9" s="1"/>
  <c r="E234" i="9"/>
  <c r="M233" i="9"/>
  <c r="L233" i="9"/>
  <c r="F233" i="9" s="1"/>
  <c r="B233" i="9" s="1"/>
  <c r="E233" i="9"/>
  <c r="M232" i="9"/>
  <c r="F232" i="9" s="1"/>
  <c r="L232" i="9"/>
  <c r="E232" i="9"/>
  <c r="B232" i="9" s="1"/>
  <c r="M231" i="9"/>
  <c r="L231" i="9"/>
  <c r="F231" i="9"/>
  <c r="E231" i="9"/>
  <c r="M230" i="9"/>
  <c r="L230" i="9"/>
  <c r="F230" i="9" s="1"/>
  <c r="B230" i="9" s="1"/>
  <c r="E230" i="9"/>
  <c r="M229" i="9"/>
  <c r="L229" i="9"/>
  <c r="E229" i="9"/>
  <c r="M228" i="9"/>
  <c r="L228" i="9"/>
  <c r="F228" i="9"/>
  <c r="E228" i="9"/>
  <c r="B228" i="9" s="1"/>
  <c r="M227" i="9"/>
  <c r="L227" i="9"/>
  <c r="F227" i="9"/>
  <c r="E227" i="9"/>
  <c r="B227" i="9" s="1"/>
  <c r="M226" i="9"/>
  <c r="L226" i="9"/>
  <c r="F226" i="9" s="1"/>
  <c r="B226" i="9" s="1"/>
  <c r="E226" i="9"/>
  <c r="M225" i="9"/>
  <c r="L225" i="9"/>
  <c r="F225" i="9" s="1"/>
  <c r="B225" i="9" s="1"/>
  <c r="E225" i="9"/>
  <c r="M224" i="9"/>
  <c r="F224" i="9" s="1"/>
  <c r="L224" i="9"/>
  <c r="E224" i="9"/>
  <c r="B224" i="9" s="1"/>
  <c r="M223" i="9"/>
  <c r="F223" i="9" s="1"/>
  <c r="L223" i="9"/>
  <c r="E223" i="9"/>
  <c r="M222" i="9"/>
  <c r="L222" i="9"/>
  <c r="F222" i="9" s="1"/>
  <c r="B222" i="9" s="1"/>
  <c r="E222" i="9"/>
  <c r="M221" i="9"/>
  <c r="L221" i="9"/>
  <c r="E221" i="9"/>
  <c r="M220" i="9"/>
  <c r="F220" i="9" s="1"/>
  <c r="L220" i="9"/>
  <c r="E220" i="9"/>
  <c r="M219" i="9"/>
  <c r="L219" i="9"/>
  <c r="F219" i="9"/>
  <c r="E219" i="9"/>
  <c r="M218" i="9"/>
  <c r="L218" i="9"/>
  <c r="E218" i="9"/>
  <c r="M217" i="9"/>
  <c r="L217" i="9"/>
  <c r="E217" i="9"/>
  <c r="M216" i="9"/>
  <c r="F216" i="9" s="1"/>
  <c r="L216" i="9"/>
  <c r="E216" i="9"/>
  <c r="B216" i="9" s="1"/>
  <c r="M215" i="9"/>
  <c r="F215" i="9" s="1"/>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G156" i="9"/>
  <c r="F156" i="9"/>
  <c r="E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c r="H147" i="9"/>
  <c r="G147" i="9"/>
  <c r="F147" i="9"/>
  <c r="E147" i="9"/>
  <c r="B147" i="9" s="1"/>
  <c r="H146" i="9"/>
  <c r="G146" i="9"/>
  <c r="E146" i="9" s="1"/>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F140" i="9"/>
  <c r="E140" i="9"/>
  <c r="B140" i="9"/>
  <c r="H139" i="9"/>
  <c r="G139" i="9"/>
  <c r="F139" i="9"/>
  <c r="E139" i="9"/>
  <c r="B139" i="9" s="1"/>
  <c r="H138" i="9"/>
  <c r="G138" i="9"/>
  <c r="E138" i="9" s="1"/>
  <c r="F138" i="9"/>
  <c r="H137" i="9"/>
  <c r="G137" i="9"/>
  <c r="E137" i="9" s="1"/>
  <c r="B137" i="9" s="1"/>
  <c r="F137" i="9"/>
  <c r="H136" i="9"/>
  <c r="G136" i="9"/>
  <c r="F136" i="9"/>
  <c r="H135" i="9"/>
  <c r="G135" i="9"/>
  <c r="F135" i="9"/>
  <c r="E135" i="9"/>
  <c r="B135" i="9" s="1"/>
  <c r="H134" i="9"/>
  <c r="G134" i="9"/>
  <c r="E134" i="9" s="1"/>
  <c r="B134" i="9" s="1"/>
  <c r="F134" i="9"/>
  <c r="H133" i="9"/>
  <c r="G133" i="9"/>
  <c r="E133" i="9" s="1"/>
  <c r="B133" i="9" s="1"/>
  <c r="F133" i="9"/>
  <c r="H132" i="9"/>
  <c r="G132" i="9"/>
  <c r="F132" i="9"/>
  <c r="E132" i="9"/>
  <c r="B132" i="9"/>
  <c r="H131" i="9"/>
  <c r="G131" i="9"/>
  <c r="F131" i="9"/>
  <c r="E131" i="9"/>
  <c r="B131" i="9" s="1"/>
  <c r="H130" i="9"/>
  <c r="G130" i="9"/>
  <c r="E130" i="9" s="1"/>
  <c r="F130" i="9"/>
  <c r="H129" i="9"/>
  <c r="G129" i="9"/>
  <c r="E129" i="9" s="1"/>
  <c r="B129" i="9" s="1"/>
  <c r="F129" i="9"/>
  <c r="H128" i="9"/>
  <c r="G128" i="9"/>
  <c r="F128" i="9"/>
  <c r="H127" i="9"/>
  <c r="G127" i="9"/>
  <c r="F127" i="9"/>
  <c r="E127" i="9"/>
  <c r="B127" i="9" s="1"/>
  <c r="H126" i="9"/>
  <c r="G126" i="9"/>
  <c r="E126" i="9" s="1"/>
  <c r="B126" i="9" s="1"/>
  <c r="F126" i="9"/>
  <c r="H125" i="9"/>
  <c r="G125" i="9"/>
  <c r="E125" i="9" s="1"/>
  <c r="B125" i="9" s="1"/>
  <c r="F125" i="9"/>
  <c r="H124" i="9"/>
  <c r="G124" i="9"/>
  <c r="F124" i="9"/>
  <c r="E124" i="9"/>
  <c r="B124" i="9"/>
  <c r="H123" i="9"/>
  <c r="G123" i="9"/>
  <c r="F123" i="9"/>
  <c r="E123" i="9"/>
  <c r="B123" i="9" s="1"/>
  <c r="H122" i="9"/>
  <c r="G122" i="9"/>
  <c r="E122" i="9" s="1"/>
  <c r="F122" i="9"/>
  <c r="H121" i="9"/>
  <c r="G121" i="9"/>
  <c r="E121" i="9" s="1"/>
  <c r="B121" i="9" s="1"/>
  <c r="F121" i="9"/>
  <c r="H120" i="9"/>
  <c r="G120" i="9"/>
  <c r="F120" i="9"/>
  <c r="H119" i="9"/>
  <c r="G119" i="9"/>
  <c r="F119" i="9"/>
  <c r="E119" i="9"/>
  <c r="B119" i="9" s="1"/>
  <c r="H118" i="9"/>
  <c r="G118" i="9"/>
  <c r="E118" i="9" s="1"/>
  <c r="B118" i="9" s="1"/>
  <c r="F118" i="9"/>
  <c r="H117" i="9"/>
  <c r="G117" i="9"/>
  <c r="E117" i="9" s="1"/>
  <c r="B117" i="9" s="1"/>
  <c r="F117" i="9"/>
  <c r="H116" i="9"/>
  <c r="G116" i="9"/>
  <c r="F116" i="9"/>
  <c r="E116" i="9"/>
  <c r="B116" i="9"/>
  <c r="H115" i="9"/>
  <c r="G115" i="9"/>
  <c r="F115" i="9"/>
  <c r="E115" i="9"/>
  <c r="B115" i="9" s="1"/>
  <c r="H114" i="9"/>
  <c r="G114" i="9"/>
  <c r="E114" i="9" s="1"/>
  <c r="F114" i="9"/>
  <c r="H113" i="9"/>
  <c r="G113" i="9"/>
  <c r="E113" i="9" s="1"/>
  <c r="B113" i="9" s="1"/>
  <c r="F113" i="9"/>
  <c r="H112" i="9"/>
  <c r="G112" i="9"/>
  <c r="F112" i="9"/>
  <c r="H111" i="9"/>
  <c r="G111" i="9"/>
  <c r="F111" i="9"/>
  <c r="E111" i="9"/>
  <c r="B111" i="9" s="1"/>
  <c r="H110" i="9"/>
  <c r="G110" i="9"/>
  <c r="E110" i="9" s="1"/>
  <c r="B110" i="9" s="1"/>
  <c r="F110" i="9"/>
  <c r="H109" i="9"/>
  <c r="G109" i="9"/>
  <c r="E109" i="9" s="1"/>
  <c r="B109" i="9" s="1"/>
  <c r="F109" i="9"/>
  <c r="H108" i="9"/>
  <c r="G108" i="9"/>
  <c r="F108" i="9"/>
  <c r="E108" i="9"/>
  <c r="B108" i="9"/>
  <c r="H107" i="9"/>
  <c r="G107" i="9"/>
  <c r="F107" i="9"/>
  <c r="E107" i="9"/>
  <c r="B107" i="9" s="1"/>
  <c r="H106" i="9"/>
  <c r="G106" i="9"/>
  <c r="E106" i="9" s="1"/>
  <c r="F106" i="9"/>
  <c r="H105" i="9"/>
  <c r="G105" i="9"/>
  <c r="E105" i="9" s="1"/>
  <c r="B105" i="9" s="1"/>
  <c r="F105" i="9"/>
  <c r="H104" i="9"/>
  <c r="G104" i="9"/>
  <c r="F104" i="9"/>
  <c r="H103" i="9"/>
  <c r="G103" i="9"/>
  <c r="F103" i="9"/>
  <c r="E103" i="9"/>
  <c r="B103" i="9" s="1"/>
  <c r="H102" i="9"/>
  <c r="G102" i="9"/>
  <c r="E102" i="9" s="1"/>
  <c r="B102" i="9" s="1"/>
  <c r="F102" i="9"/>
  <c r="H101" i="9"/>
  <c r="G101" i="9"/>
  <c r="E101" i="9" s="1"/>
  <c r="B101" i="9" s="1"/>
  <c r="F101" i="9"/>
  <c r="H100" i="9"/>
  <c r="G100" i="9"/>
  <c r="F100" i="9"/>
  <c r="E100" i="9"/>
  <c r="B100" i="9"/>
  <c r="H99" i="9"/>
  <c r="G99" i="9"/>
  <c r="F99" i="9"/>
  <c r="E99" i="9"/>
  <c r="B99" i="9" s="1"/>
  <c r="H98" i="9"/>
  <c r="G98" i="9"/>
  <c r="E98" i="9" s="1"/>
  <c r="F98" i="9"/>
  <c r="H97" i="9"/>
  <c r="G97" i="9"/>
  <c r="E97" i="9" s="1"/>
  <c r="B97" i="9" s="1"/>
  <c r="F97" i="9"/>
  <c r="H96" i="9"/>
  <c r="G96" i="9"/>
  <c r="F96" i="9"/>
  <c r="H95" i="9"/>
  <c r="G95" i="9"/>
  <c r="F95" i="9"/>
  <c r="E95" i="9"/>
  <c r="B95" i="9" s="1"/>
  <c r="H94" i="9"/>
  <c r="G94" i="9"/>
  <c r="E94" i="9" s="1"/>
  <c r="B94" i="9" s="1"/>
  <c r="F94" i="9"/>
  <c r="H93" i="9"/>
  <c r="G93" i="9"/>
  <c r="E93" i="9" s="1"/>
  <c r="B93" i="9" s="1"/>
  <c r="F93" i="9"/>
  <c r="H92" i="9"/>
  <c r="G92" i="9"/>
  <c r="F92" i="9"/>
  <c r="E92" i="9"/>
  <c r="B92" i="9"/>
  <c r="H91" i="9"/>
  <c r="G91" i="9"/>
  <c r="F91" i="9"/>
  <c r="E91" i="9"/>
  <c r="B91" i="9" s="1"/>
  <c r="H90" i="9"/>
  <c r="G90" i="9"/>
  <c r="E90" i="9" s="1"/>
  <c r="F90" i="9"/>
  <c r="H89" i="9"/>
  <c r="G89" i="9"/>
  <c r="E89" i="9" s="1"/>
  <c r="B89" i="9" s="1"/>
  <c r="F89" i="9"/>
  <c r="H88" i="9"/>
  <c r="G88" i="9"/>
  <c r="F88" i="9"/>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F82" i="9"/>
  <c r="H81" i="9"/>
  <c r="G81" i="9"/>
  <c r="E81" i="9" s="1"/>
  <c r="F81" i="9"/>
  <c r="B81" i="9"/>
  <c r="H80" i="9"/>
  <c r="G80" i="9"/>
  <c r="E80" i="9" s="1"/>
  <c r="B80" i="9" s="1"/>
  <c r="F80" i="9"/>
  <c r="H79" i="9"/>
  <c r="G79" i="9"/>
  <c r="F79" i="9"/>
  <c r="E79" i="9"/>
  <c r="B79" i="9" s="1"/>
  <c r="H78" i="9"/>
  <c r="G78" i="9"/>
  <c r="E78" i="9" s="1"/>
  <c r="B78" i="9" s="1"/>
  <c r="F78" i="9"/>
  <c r="H77" i="9"/>
  <c r="G77" i="9"/>
  <c r="E77" i="9" s="1"/>
  <c r="B77" i="9" s="1"/>
  <c r="F77" i="9"/>
  <c r="H76" i="9"/>
  <c r="G76" i="9"/>
  <c r="F76" i="9"/>
  <c r="E76" i="9"/>
  <c r="B76" i="9"/>
  <c r="H75" i="9"/>
  <c r="G75" i="9"/>
  <c r="F75" i="9"/>
  <c r="E75" i="9"/>
  <c r="B75" i="9" s="1"/>
  <c r="H74" i="9"/>
  <c r="G74" i="9"/>
  <c r="E74" i="9" s="1"/>
  <c r="B74" i="9" s="1"/>
  <c r="F74" i="9"/>
  <c r="H73" i="9"/>
  <c r="G73" i="9"/>
  <c r="E73" i="9" s="1"/>
  <c r="B73" i="9" s="1"/>
  <c r="F73" i="9"/>
  <c r="H72" i="9"/>
  <c r="G72" i="9"/>
  <c r="E72" i="9" s="1"/>
  <c r="B72" i="9" s="1"/>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F66" i="9"/>
  <c r="H65" i="9"/>
  <c r="G65" i="9"/>
  <c r="F65" i="9"/>
  <c r="E65" i="9"/>
  <c r="B65" i="9"/>
  <c r="H64" i="9"/>
  <c r="E64" i="9" s="1"/>
  <c r="B64" i="9" s="1"/>
  <c r="G64" i="9"/>
  <c r="F64" i="9"/>
  <c r="H63" i="9"/>
  <c r="G63" i="9"/>
  <c r="E63" i="9" s="1"/>
  <c r="B63" i="9" s="1"/>
  <c r="F63" i="9"/>
  <c r="H62" i="9"/>
  <c r="G62" i="9"/>
  <c r="E62" i="9" s="1"/>
  <c r="B62" i="9" s="1"/>
  <c r="F62" i="9"/>
  <c r="H61" i="9"/>
  <c r="G61" i="9"/>
  <c r="E61" i="9" s="1"/>
  <c r="B61" i="9" s="1"/>
  <c r="F61" i="9"/>
  <c r="H60" i="9"/>
  <c r="G60" i="9"/>
  <c r="F60" i="9"/>
  <c r="B60" i="9" s="1"/>
  <c r="E60" i="9"/>
  <c r="H59" i="9"/>
  <c r="G59" i="9"/>
  <c r="F59" i="9"/>
  <c r="E59" i="9"/>
  <c r="B59" i="9" s="1"/>
  <c r="H58" i="9"/>
  <c r="G58" i="9"/>
  <c r="E58" i="9" s="1"/>
  <c r="B58" i="9" s="1"/>
  <c r="F58" i="9"/>
  <c r="H57" i="9"/>
  <c r="G57" i="9"/>
  <c r="F57" i="9"/>
  <c r="E57" i="9"/>
  <c r="B57" i="9"/>
  <c r="H56" i="9"/>
  <c r="E56" i="9" s="1"/>
  <c r="B56" i="9" s="1"/>
  <c r="G56" i="9"/>
  <c r="F56" i="9"/>
  <c r="H55" i="9"/>
  <c r="G55" i="9"/>
  <c r="E55" i="9" s="1"/>
  <c r="F55" i="9"/>
  <c r="H54" i="9"/>
  <c r="G54" i="9"/>
  <c r="E54" i="9" s="1"/>
  <c r="B54" i="9" s="1"/>
  <c r="F54" i="9"/>
  <c r="H53" i="9"/>
  <c r="G53" i="9"/>
  <c r="E53" i="9" s="1"/>
  <c r="B53" i="9" s="1"/>
  <c r="F53" i="9"/>
  <c r="H52" i="9"/>
  <c r="G52" i="9"/>
  <c r="F52" i="9"/>
  <c r="E52" i="9"/>
  <c r="H51" i="9"/>
  <c r="G51" i="9"/>
  <c r="F51" i="9"/>
  <c r="E51" i="9"/>
  <c r="B51" i="9" s="1"/>
  <c r="H50" i="9"/>
  <c r="G50" i="9"/>
  <c r="E50" i="9" s="1"/>
  <c r="B50" i="9" s="1"/>
  <c r="F50" i="9"/>
  <c r="H49" i="9"/>
  <c r="G49" i="9"/>
  <c r="F49" i="9"/>
  <c r="E49" i="9"/>
  <c r="B49" i="9" s="1"/>
  <c r="H48" i="9"/>
  <c r="E48" i="9" s="1"/>
  <c r="B48" i="9" s="1"/>
  <c r="G48" i="9"/>
  <c r="F48" i="9"/>
  <c r="H47" i="9"/>
  <c r="E47" i="9" s="1"/>
  <c r="B47" i="9" s="1"/>
  <c r="G47" i="9"/>
  <c r="F47" i="9"/>
  <c r="H46" i="9"/>
  <c r="G46" i="9"/>
  <c r="F46" i="9"/>
  <c r="H45" i="9"/>
  <c r="G45" i="9"/>
  <c r="E45" i="9" s="1"/>
  <c r="B45" i="9" s="1"/>
  <c r="F45" i="9"/>
  <c r="H44" i="9"/>
  <c r="E44" i="9" s="1"/>
  <c r="B44" i="9" s="1"/>
  <c r="G44" i="9"/>
  <c r="F44" i="9"/>
  <c r="H43" i="9"/>
  <c r="E43" i="9" s="1"/>
  <c r="G43" i="9"/>
  <c r="F43" i="9"/>
  <c r="H42" i="9"/>
  <c r="G42" i="9"/>
  <c r="F42" i="9"/>
  <c r="H41" i="9"/>
  <c r="E41" i="9" s="1"/>
  <c r="G41" i="9"/>
  <c r="F41" i="9"/>
  <c r="H40" i="9"/>
  <c r="G40" i="9"/>
  <c r="F40" i="9"/>
  <c r="H39" i="9"/>
  <c r="G39" i="9"/>
  <c r="E39" i="9" s="1"/>
  <c r="B39" i="9" s="1"/>
  <c r="F39" i="9"/>
  <c r="H38" i="9"/>
  <c r="G38" i="9"/>
  <c r="F38" i="9"/>
  <c r="E38" i="9"/>
  <c r="B38" i="9"/>
  <c r="H37" i="9"/>
  <c r="G37" i="9"/>
  <c r="F37" i="9"/>
  <c r="E37" i="9"/>
  <c r="H36" i="9"/>
  <c r="G36" i="9"/>
  <c r="E36" i="9" s="1"/>
  <c r="B36" i="9" s="1"/>
  <c r="F36" i="9"/>
  <c r="H35" i="9"/>
  <c r="G35" i="9"/>
  <c r="E35" i="9" s="1"/>
  <c r="B35" i="9" s="1"/>
  <c r="F35" i="9"/>
  <c r="H34" i="9"/>
  <c r="G34" i="9"/>
  <c r="F34" i="9"/>
  <c r="E34" i="9"/>
  <c r="B34" i="9"/>
  <c r="H33" i="9"/>
  <c r="G33" i="9"/>
  <c r="E33" i="9" s="1"/>
  <c r="F33" i="9"/>
  <c r="H32" i="9"/>
  <c r="G32" i="9"/>
  <c r="E32" i="9" s="1"/>
  <c r="B32" i="9" s="1"/>
  <c r="F32" i="9"/>
  <c r="H31" i="9"/>
  <c r="G31" i="9"/>
  <c r="E31" i="9" s="1"/>
  <c r="B31" i="9" s="1"/>
  <c r="F31" i="9"/>
  <c r="H30" i="9"/>
  <c r="G30" i="9"/>
  <c r="F30" i="9"/>
  <c r="E30" i="9"/>
  <c r="B30" i="9"/>
  <c r="H29" i="9"/>
  <c r="G29" i="9"/>
  <c r="F29" i="9"/>
  <c r="E29" i="9"/>
  <c r="H28" i="9"/>
  <c r="G28" i="9"/>
  <c r="E28" i="9" s="1"/>
  <c r="B28" i="9" s="1"/>
  <c r="F28" i="9"/>
  <c r="H27" i="9"/>
  <c r="G27" i="9"/>
  <c r="E27" i="9" s="1"/>
  <c r="B27" i="9" s="1"/>
  <c r="F27" i="9"/>
  <c r="H26" i="9"/>
  <c r="E26" i="9" s="1"/>
  <c r="B26" i="9" s="1"/>
  <c r="G26" i="9"/>
  <c r="F26" i="9"/>
  <c r="H25" i="9"/>
  <c r="G25" i="9"/>
  <c r="F25" i="9"/>
  <c r="E25" i="9"/>
  <c r="B25" i="9" s="1"/>
  <c r="H24" i="9"/>
  <c r="G24" i="9"/>
  <c r="F24" i="9"/>
  <c r="H23" i="9"/>
  <c r="G23" i="9"/>
  <c r="F23" i="9"/>
  <c r="H22" i="9"/>
  <c r="G22" i="9"/>
  <c r="F22" i="9"/>
  <c r="E22" i="9"/>
  <c r="B22" i="9" s="1"/>
  <c r="F21" i="9"/>
  <c r="F4" i="9"/>
  <c r="O3" i="9"/>
  <c r="G275" i="9" s="1"/>
  <c r="E275" i="9" s="1"/>
  <c r="I3" i="9"/>
  <c r="H3" i="9"/>
  <c r="G3" i="9"/>
  <c r="D101" i="8"/>
  <c r="D95" i="8"/>
  <c r="D90" i="8"/>
  <c r="D85" i="8"/>
  <c r="D80" i="8"/>
  <c r="D75" i="8"/>
  <c r="D70" i="8"/>
  <c r="D65" i="8"/>
  <c r="D60" i="8"/>
  <c r="D55" i="8"/>
  <c r="D49" i="8" s="1"/>
  <c r="C1524" i="1" s="1"/>
  <c r="G1524" i="1" s="1"/>
  <c r="D50" i="8"/>
  <c r="D44" i="8"/>
  <c r="D43" i="8" s="1"/>
  <c r="C1518" i="1" s="1"/>
  <c r="D36" i="8"/>
  <c r="D26" i="8"/>
  <c r="D24" i="8" s="1"/>
  <c r="C1499" i="1" s="1"/>
  <c r="D18" i="8"/>
  <c r="D8" i="8"/>
  <c r="D6" i="8" s="1"/>
  <c r="C1481" i="1" s="1"/>
  <c r="E44" i="7"/>
  <c r="E38" i="7" s="1"/>
  <c r="D44" i="7"/>
  <c r="E39" i="7"/>
  <c r="D39" i="7"/>
  <c r="E30" i="7"/>
  <c r="D30" i="7"/>
  <c r="E23" i="7"/>
  <c r="D23" i="7"/>
  <c r="D22" i="7"/>
  <c r="E14" i="7"/>
  <c r="D14" i="7"/>
  <c r="E7" i="7"/>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D5"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8" i="5"/>
  <c r="D258" i="5"/>
  <c r="F257" i="5"/>
  <c r="F256" i="5"/>
  <c r="F255" i="5"/>
  <c r="F254" i="5"/>
  <c r="F253" i="5"/>
  <c r="F252" i="5"/>
  <c r="F251" i="5"/>
  <c r="F250" i="5"/>
  <c r="E250" i="5"/>
  <c r="D250" i="5"/>
  <c r="F249" i="5"/>
  <c r="F248" i="5"/>
  <c r="F247" i="5"/>
  <c r="E246" i="5"/>
  <c r="E245" i="5" s="1"/>
  <c r="D1222" i="1" s="1"/>
  <c r="G1222" i="1" s="1"/>
  <c r="D246" i="5"/>
  <c r="D245" i="5" s="1"/>
  <c r="F244" i="5"/>
  <c r="F243" i="5"/>
  <c r="F242" i="5"/>
  <c r="E242" i="5"/>
  <c r="D242" i="5"/>
  <c r="F241" i="5"/>
  <c r="F240" i="5"/>
  <c r="E239" i="5"/>
  <c r="F239" i="5" s="1"/>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E190" i="5"/>
  <c r="H310" i="9" s="1"/>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D119" i="5"/>
  <c r="D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F78" i="5" s="1"/>
  <c r="D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H997" i="1" s="1"/>
  <c r="D19" i="5"/>
  <c r="F18" i="5"/>
  <c r="F17" i="5"/>
  <c r="F16" i="5"/>
  <c r="F15" i="5"/>
  <c r="F14" i="5"/>
  <c r="E13" i="5"/>
  <c r="D13" i="5"/>
  <c r="D12"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E580" i="4" s="1"/>
  <c r="D587" i="4"/>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E481" i="4"/>
  <c r="D481" i="4"/>
  <c r="F481" i="4" s="1"/>
  <c r="F480" i="4"/>
  <c r="F479" i="4"/>
  <c r="F478" i="4"/>
  <c r="E478" i="4"/>
  <c r="D478" i="4"/>
  <c r="F477" i="4"/>
  <c r="F476" i="4"/>
  <c r="F475" i="4"/>
  <c r="F474" i="4"/>
  <c r="F473" i="4"/>
  <c r="E473" i="4"/>
  <c r="E472" i="4" s="1"/>
  <c r="D473" i="4"/>
  <c r="D472" i="4" s="1"/>
  <c r="F472" i="4" s="1"/>
  <c r="F471" i="4"/>
  <c r="F470" i="4"/>
  <c r="E469" i="4"/>
  <c r="D469" i="4"/>
  <c r="F469" i="4" s="1"/>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E421" i="4" s="1"/>
  <c r="D422" i="4"/>
  <c r="E418" i="4"/>
  <c r="D418" i="4"/>
  <c r="F417" i="4"/>
  <c r="E417" i="4"/>
  <c r="D417" i="4"/>
  <c r="E416" i="4"/>
  <c r="D411" i="1" s="1"/>
  <c r="H411" i="1" s="1"/>
  <c r="D416" i="4"/>
  <c r="F411" i="4"/>
  <c r="F410" i="4"/>
  <c r="F409" i="4"/>
  <c r="F406" i="4"/>
  <c r="F405" i="4"/>
  <c r="F404" i="4"/>
  <c r="F403" i="4"/>
  <c r="E402" i="4"/>
  <c r="F402" i="4" s="1"/>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D304" i="4"/>
  <c r="F304" i="4" s="1"/>
  <c r="F303" i="4"/>
  <c r="F302" i="4"/>
  <c r="F301" i="4"/>
  <c r="F300" i="4"/>
  <c r="E300" i="4"/>
  <c r="D300" i="4"/>
  <c r="D299" i="4" s="1"/>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4" i="1" s="1"/>
  <c r="H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E139" i="4"/>
  <c r="D139" i="4"/>
  <c r="F138" i="4"/>
  <c r="F137" i="4"/>
  <c r="F136" i="4"/>
  <c r="F135" i="4"/>
  <c r="E134" i="4"/>
  <c r="E133" i="4" s="1"/>
  <c r="D134" i="4"/>
  <c r="D133" i="4"/>
  <c r="F132" i="4"/>
  <c r="F131" i="4"/>
  <c r="F130" i="4"/>
  <c r="F129" i="4"/>
  <c r="F128" i="4"/>
  <c r="E128" i="4"/>
  <c r="D128" i="4"/>
  <c r="F127" i="4"/>
  <c r="F126" i="4"/>
  <c r="E125" i="4"/>
  <c r="E124" i="4" s="1"/>
  <c r="D120" i="1" s="1"/>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D82" i="4"/>
  <c r="F82" i="4" s="1"/>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0" i="1" s="1"/>
  <c r="D54" i="4"/>
  <c r="F53" i="4"/>
  <c r="F52" i="4"/>
  <c r="E51" i="4"/>
  <c r="D51" i="4"/>
  <c r="F51" i="4" s="1"/>
  <c r="D50"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D7" i="4" s="1"/>
  <c r="F16" i="4"/>
  <c r="F15" i="4"/>
  <c r="F14" i="4"/>
  <c r="F13" i="4"/>
  <c r="F12" i="4"/>
  <c r="F11" i="4"/>
  <c r="F10" i="4"/>
  <c r="F9" i="4"/>
  <c r="F8" i="4"/>
  <c r="E8" i="4"/>
  <c r="E7" i="4" s="1"/>
  <c r="D8" i="4"/>
  <c r="I36" i="3"/>
  <c r="G36" i="3"/>
  <c r="B36" i="3"/>
  <c r="I35"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H1576" i="1"/>
  <c r="G1576" i="1"/>
  <c r="C1576" i="1"/>
  <c r="C1575" i="1"/>
  <c r="H1574" i="1"/>
  <c r="G1574" i="1"/>
  <c r="C1574" i="1"/>
  <c r="H1573" i="1"/>
  <c r="C1573" i="1"/>
  <c r="G1573" i="1" s="1"/>
  <c r="G1572" i="1"/>
  <c r="C1572" i="1"/>
  <c r="H1572" i="1" s="1"/>
  <c r="H1571" i="1"/>
  <c r="G1571" i="1"/>
  <c r="C1571" i="1"/>
  <c r="G1570" i="1"/>
  <c r="C1570" i="1"/>
  <c r="H1570" i="1" s="1"/>
  <c r="C1569" i="1"/>
  <c r="H1568" i="1"/>
  <c r="G1568" i="1"/>
  <c r="C1568" i="1"/>
  <c r="C1567" i="1"/>
  <c r="H1567" i="1" s="1"/>
  <c r="H1566" i="1"/>
  <c r="G1566" i="1"/>
  <c r="C1566" i="1"/>
  <c r="H1565" i="1"/>
  <c r="C1565" i="1"/>
  <c r="G1565" i="1" s="1"/>
  <c r="C1564" i="1"/>
  <c r="H1564" i="1" s="1"/>
  <c r="C1563" i="1"/>
  <c r="G1562" i="1"/>
  <c r="C1562" i="1"/>
  <c r="H1562" i="1" s="1"/>
  <c r="C1561" i="1"/>
  <c r="H1561" i="1" s="1"/>
  <c r="H1560" i="1"/>
  <c r="G1560" i="1"/>
  <c r="C1560" i="1"/>
  <c r="H1559" i="1"/>
  <c r="C1559" i="1"/>
  <c r="G1559" i="1" s="1"/>
  <c r="C1558" i="1"/>
  <c r="C1557" i="1"/>
  <c r="H1556" i="1"/>
  <c r="C1556" i="1"/>
  <c r="G1556" i="1" s="1"/>
  <c r="C1555" i="1"/>
  <c r="C1554" i="1"/>
  <c r="H1553" i="1"/>
  <c r="C1553" i="1"/>
  <c r="G1553" i="1" s="1"/>
  <c r="H1552" i="1"/>
  <c r="G1552" i="1"/>
  <c r="C1552" i="1"/>
  <c r="C1551" i="1"/>
  <c r="G1550" i="1"/>
  <c r="C1550" i="1"/>
  <c r="H1550" i="1" s="1"/>
  <c r="C1549" i="1"/>
  <c r="G1548" i="1"/>
  <c r="C1548" i="1"/>
  <c r="H1548" i="1" s="1"/>
  <c r="G1547" i="1"/>
  <c r="C1547" i="1"/>
  <c r="H1547" i="1" s="1"/>
  <c r="C1546" i="1"/>
  <c r="G1545" i="1"/>
  <c r="C1545" i="1"/>
  <c r="H1545" i="1" s="1"/>
  <c r="H1544" i="1"/>
  <c r="G1544" i="1"/>
  <c r="C1544" i="1"/>
  <c r="C1543" i="1"/>
  <c r="H1542" i="1"/>
  <c r="G1542" i="1"/>
  <c r="C1542" i="1"/>
  <c r="H1541" i="1"/>
  <c r="C1541" i="1"/>
  <c r="G1541" i="1" s="1"/>
  <c r="C1540" i="1"/>
  <c r="H1539" i="1"/>
  <c r="G1539" i="1"/>
  <c r="C1539" i="1"/>
  <c r="G1538" i="1"/>
  <c r="C1538" i="1"/>
  <c r="H1538" i="1" s="1"/>
  <c r="G1537" i="1"/>
  <c r="C1537" i="1"/>
  <c r="H1537" i="1" s="1"/>
  <c r="H1536" i="1"/>
  <c r="G1536" i="1"/>
  <c r="C1536" i="1"/>
  <c r="C1535" i="1"/>
  <c r="H1535" i="1" s="1"/>
  <c r="G1534" i="1"/>
  <c r="C1534" i="1"/>
  <c r="H1534" i="1" s="1"/>
  <c r="H1533" i="1"/>
  <c r="C1533" i="1"/>
  <c r="G1533" i="1" s="1"/>
  <c r="C1532" i="1"/>
  <c r="H1532" i="1" s="1"/>
  <c r="G1531" i="1"/>
  <c r="C1531" i="1"/>
  <c r="H1531" i="1" s="1"/>
  <c r="G1530" i="1"/>
  <c r="C1530" i="1"/>
  <c r="H1530" i="1" s="1"/>
  <c r="C1529" i="1"/>
  <c r="H1529" i="1" s="1"/>
  <c r="H1528" i="1"/>
  <c r="G1528" i="1"/>
  <c r="C1528" i="1"/>
  <c r="H1527" i="1"/>
  <c r="C1527" i="1"/>
  <c r="G1527" i="1" s="1"/>
  <c r="C1526" i="1"/>
  <c r="H1525" i="1"/>
  <c r="C1525" i="1"/>
  <c r="G1525" i="1" s="1"/>
  <c r="H1524" i="1"/>
  <c r="C1523" i="1"/>
  <c r="C1522" i="1"/>
  <c r="H1521" i="1"/>
  <c r="C1521" i="1"/>
  <c r="G1521" i="1" s="1"/>
  <c r="H1520" i="1"/>
  <c r="G1520" i="1"/>
  <c r="C1520" i="1"/>
  <c r="H1519" i="1"/>
  <c r="C1519" i="1"/>
  <c r="G1519" i="1" s="1"/>
  <c r="H1516" i="1"/>
  <c r="G1516" i="1"/>
  <c r="C1516" i="1"/>
  <c r="G1515" i="1"/>
  <c r="C1515" i="1"/>
  <c r="H1515" i="1" s="1"/>
  <c r="C1514" i="1"/>
  <c r="H1513" i="1"/>
  <c r="C1513" i="1"/>
  <c r="G1513" i="1" s="1"/>
  <c r="H1512" i="1"/>
  <c r="G1512" i="1"/>
  <c r="C1512" i="1"/>
  <c r="G1511" i="1"/>
  <c r="C1511" i="1"/>
  <c r="H1511" i="1" s="1"/>
  <c r="H1510" i="1"/>
  <c r="G1510" i="1"/>
  <c r="C1510" i="1"/>
  <c r="C1509" i="1"/>
  <c r="G1509" i="1" s="1"/>
  <c r="G1508" i="1"/>
  <c r="C1508" i="1"/>
  <c r="H1508" i="1" s="1"/>
  <c r="C1507" i="1"/>
  <c r="H1507" i="1" s="1"/>
  <c r="G1506" i="1"/>
  <c r="C1506" i="1"/>
  <c r="H1506" i="1" s="1"/>
  <c r="C1505" i="1"/>
  <c r="H1504" i="1"/>
  <c r="C1504" i="1"/>
  <c r="G1504" i="1" s="1"/>
  <c r="C1503" i="1"/>
  <c r="C1502" i="1"/>
  <c r="C1500" i="1"/>
  <c r="G1498" i="1"/>
  <c r="C1498" i="1"/>
  <c r="H1498" i="1" s="1"/>
  <c r="C1497" i="1"/>
  <c r="H1496" i="1"/>
  <c r="G1496" i="1"/>
  <c r="C1496" i="1"/>
  <c r="H1495" i="1"/>
  <c r="C1495" i="1"/>
  <c r="G1495" i="1" s="1"/>
  <c r="C1494" i="1"/>
  <c r="H1493" i="1"/>
  <c r="C1493" i="1"/>
  <c r="G1493" i="1" s="1"/>
  <c r="C1492" i="1"/>
  <c r="G1492" i="1" s="1"/>
  <c r="G1491" i="1"/>
  <c r="C1491" i="1"/>
  <c r="H1491" i="1" s="1"/>
  <c r="C1490" i="1"/>
  <c r="C1489" i="1"/>
  <c r="G1489" i="1" s="1"/>
  <c r="H1488" i="1"/>
  <c r="G1488" i="1"/>
  <c r="C1488" i="1"/>
  <c r="C1487" i="1"/>
  <c r="C1486" i="1"/>
  <c r="H1486" i="1" s="1"/>
  <c r="C1485" i="1"/>
  <c r="G1485" i="1" s="1"/>
  <c r="H1484" i="1"/>
  <c r="C1484" i="1"/>
  <c r="G1484" i="1" s="1"/>
  <c r="C1482" i="1"/>
  <c r="H1480" i="1"/>
  <c r="G1480" i="1"/>
  <c r="C1480" i="1"/>
  <c r="H1479" i="1"/>
  <c r="G1479" i="1"/>
  <c r="I1479" i="1" s="1"/>
  <c r="D1479" i="1"/>
  <c r="J1479" i="1" s="1"/>
  <c r="C1479" i="1"/>
  <c r="D1478" i="1"/>
  <c r="G1478" i="1" s="1"/>
  <c r="C1478" i="1"/>
  <c r="J1477" i="1"/>
  <c r="D1477" i="1"/>
  <c r="C1477" i="1"/>
  <c r="H1476" i="1"/>
  <c r="D1476" i="1"/>
  <c r="C1476" i="1"/>
  <c r="D1475" i="1"/>
  <c r="C1475" i="1"/>
  <c r="J1474" i="1"/>
  <c r="I1474" i="1"/>
  <c r="H1474" i="1"/>
  <c r="D1474" i="1"/>
  <c r="C1474" i="1"/>
  <c r="G1474" i="1" s="1"/>
  <c r="H1473" i="1"/>
  <c r="I1473" i="1" s="1"/>
  <c r="G1473" i="1"/>
  <c r="D1473" i="1"/>
  <c r="J1473" i="1" s="1"/>
  <c r="C1473" i="1"/>
  <c r="D1472" i="1"/>
  <c r="C1472" i="1"/>
  <c r="J1471" i="1"/>
  <c r="H1471" i="1"/>
  <c r="D1471" i="1"/>
  <c r="C1471" i="1"/>
  <c r="G1471" i="1" s="1"/>
  <c r="D1470" i="1"/>
  <c r="D1469" i="1"/>
  <c r="D1468" i="1"/>
  <c r="C1468" i="1"/>
  <c r="D1467" i="1"/>
  <c r="C1467" i="1"/>
  <c r="J1466" i="1"/>
  <c r="H1466" i="1"/>
  <c r="D1466" i="1"/>
  <c r="C1466" i="1"/>
  <c r="G1466" i="1" s="1"/>
  <c r="I1466" i="1" s="1"/>
  <c r="H1465" i="1"/>
  <c r="D1465" i="1"/>
  <c r="G1465" i="1" s="1"/>
  <c r="C1465" i="1"/>
  <c r="J1465" i="1" s="1"/>
  <c r="D1464" i="1"/>
  <c r="C1464" i="1"/>
  <c r="J1463" i="1"/>
  <c r="H1463" i="1"/>
  <c r="D1463" i="1"/>
  <c r="G1463" i="1" s="1"/>
  <c r="C1463" i="1"/>
  <c r="J1462" i="1"/>
  <c r="H1462" i="1"/>
  <c r="G1462" i="1"/>
  <c r="I1462" i="1" s="1"/>
  <c r="D1462" i="1"/>
  <c r="C1462" i="1"/>
  <c r="D1461" i="1"/>
  <c r="C1461" i="1"/>
  <c r="J1460" i="1"/>
  <c r="H1460" i="1"/>
  <c r="G1460" i="1"/>
  <c r="I1460" i="1" s="1"/>
  <c r="D1460" i="1"/>
  <c r="C1460" i="1"/>
  <c r="D1459" i="1"/>
  <c r="C1459" i="1"/>
  <c r="G1458" i="1"/>
  <c r="D1458" i="1"/>
  <c r="C1458" i="1"/>
  <c r="D1457" i="1"/>
  <c r="C1457" i="1"/>
  <c r="D1456" i="1"/>
  <c r="H1456" i="1" s="1"/>
  <c r="C1456" i="1"/>
  <c r="D1455" i="1"/>
  <c r="C1455" i="1"/>
  <c r="D1454" i="1"/>
  <c r="G1454" i="1" s="1"/>
  <c r="C1454" i="1"/>
  <c r="C1453" i="1"/>
  <c r="D1452" i="1"/>
  <c r="C1452" i="1"/>
  <c r="D1451" i="1"/>
  <c r="C1451" i="1"/>
  <c r="D1450" i="1"/>
  <c r="C1450" i="1"/>
  <c r="D1449" i="1"/>
  <c r="H1449" i="1" s="1"/>
  <c r="C1449" i="1"/>
  <c r="D1448" i="1"/>
  <c r="G1448" i="1" s="1"/>
  <c r="C1448" i="1"/>
  <c r="J1447" i="1"/>
  <c r="G1447" i="1"/>
  <c r="I1447" i="1" s="1"/>
  <c r="D1447" i="1"/>
  <c r="C1447" i="1"/>
  <c r="H1447" i="1" s="1"/>
  <c r="G1446" i="1"/>
  <c r="I1446" i="1" s="1"/>
  <c r="D1446" i="1"/>
  <c r="C1446" i="1"/>
  <c r="H1446" i="1" s="1"/>
  <c r="D1445" i="1"/>
  <c r="C1445" i="1"/>
  <c r="H1444" i="1"/>
  <c r="D1444" i="1"/>
  <c r="C1444" i="1"/>
  <c r="D1443" i="1"/>
  <c r="J1443" i="1" s="1"/>
  <c r="C1443" i="1"/>
  <c r="J1442" i="1"/>
  <c r="H1442" i="1"/>
  <c r="G1442" i="1"/>
  <c r="I1442" i="1" s="1"/>
  <c r="D1442" i="1"/>
  <c r="C1442" i="1"/>
  <c r="D1441" i="1"/>
  <c r="C1441" i="1"/>
  <c r="D1440" i="1"/>
  <c r="C1440" i="1"/>
  <c r="D1439" i="1"/>
  <c r="C1439" i="1"/>
  <c r="G1438" i="1"/>
  <c r="D1438" i="1"/>
  <c r="H1438" i="1" s="1"/>
  <c r="C1438" i="1"/>
  <c r="C1437" i="1"/>
  <c r="C1436" i="1"/>
  <c r="G1434" i="1"/>
  <c r="D1434" i="1"/>
  <c r="H1434" i="1" s="1"/>
  <c r="C1434" i="1"/>
  <c r="D1433" i="1"/>
  <c r="H1433" i="1" s="1"/>
  <c r="C1433" i="1"/>
  <c r="D1432" i="1"/>
  <c r="H1432" i="1" s="1"/>
  <c r="C1432" i="1"/>
  <c r="G1432" i="1" s="1"/>
  <c r="D1431" i="1"/>
  <c r="C1431" i="1"/>
  <c r="G1430" i="1"/>
  <c r="D1430" i="1"/>
  <c r="C1430" i="1"/>
  <c r="H1430" i="1" s="1"/>
  <c r="D1429" i="1"/>
  <c r="C1429" i="1"/>
  <c r="H1428" i="1"/>
  <c r="D1428" i="1"/>
  <c r="C1428" i="1"/>
  <c r="G1428" i="1" s="1"/>
  <c r="H1427" i="1"/>
  <c r="D1427" i="1"/>
  <c r="C1427" i="1"/>
  <c r="G1426" i="1"/>
  <c r="D1426" i="1"/>
  <c r="C1426" i="1"/>
  <c r="H1426" i="1" s="1"/>
  <c r="D1425" i="1"/>
  <c r="C1425" i="1"/>
  <c r="G1424" i="1"/>
  <c r="D1424" i="1"/>
  <c r="H1424" i="1" s="1"/>
  <c r="C1424" i="1"/>
  <c r="H1423" i="1"/>
  <c r="D1423" i="1"/>
  <c r="C1423" i="1"/>
  <c r="G1423" i="1" s="1"/>
  <c r="D1422" i="1"/>
  <c r="C1422" i="1"/>
  <c r="D1421" i="1"/>
  <c r="C1421" i="1"/>
  <c r="D1420" i="1"/>
  <c r="C1420" i="1"/>
  <c r="G1420" i="1" s="1"/>
  <c r="D1419" i="1"/>
  <c r="C1419" i="1"/>
  <c r="G1419" i="1" s="1"/>
  <c r="G1418" i="1"/>
  <c r="D1418" i="1"/>
  <c r="H1418" i="1" s="1"/>
  <c r="C1418" i="1"/>
  <c r="D1417" i="1"/>
  <c r="H1417" i="1" s="1"/>
  <c r="C1417" i="1"/>
  <c r="H1416" i="1"/>
  <c r="D1416" i="1"/>
  <c r="C1416" i="1"/>
  <c r="G1416" i="1" s="1"/>
  <c r="D1415" i="1"/>
  <c r="C1415" i="1"/>
  <c r="G1414" i="1"/>
  <c r="D1414" i="1"/>
  <c r="C1414" i="1"/>
  <c r="H1414" i="1" s="1"/>
  <c r="D1413" i="1"/>
  <c r="C1413" i="1"/>
  <c r="H1412" i="1"/>
  <c r="D1412" i="1"/>
  <c r="C1412" i="1"/>
  <c r="G1412" i="1" s="1"/>
  <c r="H1411" i="1"/>
  <c r="D1411" i="1"/>
  <c r="C1411" i="1"/>
  <c r="H1410" i="1"/>
  <c r="G1410" i="1"/>
  <c r="D1410" i="1"/>
  <c r="C1410" i="1"/>
  <c r="D1409" i="1"/>
  <c r="C1409" i="1"/>
  <c r="D1408" i="1"/>
  <c r="D1407" i="1"/>
  <c r="C1407" i="1"/>
  <c r="G1407" i="1" s="1"/>
  <c r="D1406" i="1"/>
  <c r="C1406" i="1"/>
  <c r="D1405" i="1"/>
  <c r="C1405" i="1"/>
  <c r="H1405" i="1" s="1"/>
  <c r="D1404" i="1"/>
  <c r="C1404" i="1"/>
  <c r="G1404" i="1" s="1"/>
  <c r="H1403" i="1"/>
  <c r="D1403" i="1"/>
  <c r="C1403" i="1"/>
  <c r="G1403" i="1" s="1"/>
  <c r="G1402" i="1"/>
  <c r="D1402" i="1"/>
  <c r="H1402" i="1" s="1"/>
  <c r="C1402" i="1"/>
  <c r="H1401" i="1"/>
  <c r="D1401" i="1"/>
  <c r="C1401" i="1"/>
  <c r="D1400" i="1"/>
  <c r="H1400" i="1" s="1"/>
  <c r="C1400" i="1"/>
  <c r="G1400" i="1" s="1"/>
  <c r="D1399" i="1"/>
  <c r="C1399" i="1"/>
  <c r="G1398" i="1"/>
  <c r="D1398" i="1"/>
  <c r="C1398" i="1"/>
  <c r="H1398" i="1" s="1"/>
  <c r="D1397" i="1"/>
  <c r="C1397" i="1"/>
  <c r="H1396" i="1"/>
  <c r="D1396" i="1"/>
  <c r="C1396" i="1"/>
  <c r="H1395" i="1"/>
  <c r="D1395" i="1"/>
  <c r="C1395" i="1"/>
  <c r="D1394" i="1"/>
  <c r="C1394" i="1"/>
  <c r="H1394" i="1" s="1"/>
  <c r="D1393" i="1"/>
  <c r="C1393" i="1"/>
  <c r="D1392" i="1"/>
  <c r="H1392" i="1" s="1"/>
  <c r="C1392" i="1"/>
  <c r="D1391" i="1"/>
  <c r="C1391" i="1"/>
  <c r="G1391" i="1" s="1"/>
  <c r="D1390" i="1"/>
  <c r="C1390" i="1"/>
  <c r="D1389" i="1"/>
  <c r="C1389" i="1"/>
  <c r="H1389" i="1" s="1"/>
  <c r="D1388" i="1"/>
  <c r="C1388" i="1"/>
  <c r="G1388" i="1" s="1"/>
  <c r="D1387" i="1"/>
  <c r="C1387" i="1"/>
  <c r="H1386" i="1"/>
  <c r="G1386" i="1"/>
  <c r="D1386" i="1"/>
  <c r="C1386" i="1"/>
  <c r="H1385" i="1"/>
  <c r="D1385" i="1"/>
  <c r="C1385" i="1"/>
  <c r="D1384" i="1"/>
  <c r="G1384" i="1" s="1"/>
  <c r="C1384" i="1"/>
  <c r="D1383" i="1"/>
  <c r="G1382" i="1"/>
  <c r="D1382" i="1"/>
  <c r="C1382" i="1"/>
  <c r="H1382" i="1" s="1"/>
  <c r="D1381" i="1"/>
  <c r="C1381" i="1"/>
  <c r="H1380" i="1"/>
  <c r="D1380" i="1"/>
  <c r="C1380" i="1"/>
  <c r="G1380" i="1" s="1"/>
  <c r="H1379" i="1"/>
  <c r="D1379" i="1"/>
  <c r="C1379" i="1"/>
  <c r="H1378" i="1"/>
  <c r="G1378" i="1"/>
  <c r="D1378" i="1"/>
  <c r="C1378" i="1"/>
  <c r="D1377" i="1"/>
  <c r="H1377" i="1" s="1"/>
  <c r="C1377" i="1"/>
  <c r="G1376" i="1"/>
  <c r="D1376" i="1"/>
  <c r="H1376" i="1" s="1"/>
  <c r="C1376" i="1"/>
  <c r="D1375" i="1"/>
  <c r="G1375" i="1" s="1"/>
  <c r="C1375" i="1"/>
  <c r="D1374" i="1"/>
  <c r="H1374" i="1" s="1"/>
  <c r="C1374" i="1"/>
  <c r="D1373" i="1"/>
  <c r="C1373" i="1"/>
  <c r="G1372" i="1"/>
  <c r="D1372" i="1"/>
  <c r="H1372" i="1" s="1"/>
  <c r="C1372" i="1"/>
  <c r="H1371" i="1"/>
  <c r="D1371" i="1"/>
  <c r="G1371" i="1" s="1"/>
  <c r="C1371" i="1"/>
  <c r="D1370" i="1"/>
  <c r="H1370" i="1" s="1"/>
  <c r="C1370" i="1"/>
  <c r="D1369" i="1"/>
  <c r="G1369" i="1" s="1"/>
  <c r="C1369" i="1"/>
  <c r="G1368" i="1"/>
  <c r="D1368" i="1"/>
  <c r="H1368" i="1" s="1"/>
  <c r="C1368" i="1"/>
  <c r="D1367" i="1"/>
  <c r="G1367" i="1" s="1"/>
  <c r="C1367" i="1"/>
  <c r="D1366" i="1"/>
  <c r="H1366" i="1" s="1"/>
  <c r="C1366" i="1"/>
  <c r="D1365" i="1"/>
  <c r="C1365" i="1"/>
  <c r="G1364" i="1"/>
  <c r="D1364" i="1"/>
  <c r="H1364" i="1" s="1"/>
  <c r="C1364" i="1"/>
  <c r="H1363" i="1"/>
  <c r="D1363" i="1"/>
  <c r="G1363" i="1" s="1"/>
  <c r="C1363" i="1"/>
  <c r="G1362" i="1"/>
  <c r="D1362" i="1"/>
  <c r="H1362" i="1" s="1"/>
  <c r="C1362" i="1"/>
  <c r="D1361" i="1"/>
  <c r="G1361" i="1" s="1"/>
  <c r="C1361" i="1"/>
  <c r="G1360" i="1"/>
  <c r="D1360" i="1"/>
  <c r="H1360" i="1" s="1"/>
  <c r="C1360" i="1"/>
  <c r="H1359" i="1"/>
  <c r="D1359" i="1"/>
  <c r="G1359" i="1" s="1"/>
  <c r="C1359" i="1"/>
  <c r="D1358" i="1"/>
  <c r="C1358" i="1"/>
  <c r="D1357" i="1"/>
  <c r="H1357" i="1" s="1"/>
  <c r="C1357" i="1"/>
  <c r="D1356" i="1"/>
  <c r="H1356" i="1" s="1"/>
  <c r="C1356" i="1"/>
  <c r="D1355" i="1"/>
  <c r="C1355" i="1"/>
  <c r="G1354" i="1"/>
  <c r="D1354" i="1"/>
  <c r="H1354" i="1" s="1"/>
  <c r="C1354" i="1"/>
  <c r="H1353" i="1"/>
  <c r="G1353" i="1"/>
  <c r="D1353" i="1"/>
  <c r="C1353" i="1"/>
  <c r="D1352" i="1"/>
  <c r="H1352" i="1" s="1"/>
  <c r="C1352" i="1"/>
  <c r="G1351" i="1"/>
  <c r="D1351" i="1"/>
  <c r="H1351" i="1" s="1"/>
  <c r="C1351" i="1"/>
  <c r="G1350" i="1"/>
  <c r="D1350" i="1"/>
  <c r="H1350" i="1" s="1"/>
  <c r="C1350" i="1"/>
  <c r="H1349" i="1"/>
  <c r="D1349" i="1"/>
  <c r="G1349" i="1" s="1"/>
  <c r="C1349" i="1"/>
  <c r="D1348" i="1"/>
  <c r="C1348" i="1"/>
  <c r="D1347" i="1"/>
  <c r="C1347" i="1"/>
  <c r="H1347" i="1" s="1"/>
  <c r="G1346" i="1"/>
  <c r="D1346" i="1"/>
  <c r="H1346" i="1" s="1"/>
  <c r="C1346" i="1"/>
  <c r="H1345" i="1"/>
  <c r="G1345" i="1"/>
  <c r="D1345" i="1"/>
  <c r="C1345" i="1"/>
  <c r="D1344" i="1"/>
  <c r="D1343" i="1"/>
  <c r="C1343" i="1"/>
  <c r="H1343" i="1" s="1"/>
  <c r="G1342" i="1"/>
  <c r="D1342" i="1"/>
  <c r="H1342" i="1" s="1"/>
  <c r="C1342" i="1"/>
  <c r="H1341" i="1"/>
  <c r="D1341" i="1"/>
  <c r="C1341" i="1"/>
  <c r="G1341" i="1" s="1"/>
  <c r="D1340" i="1"/>
  <c r="H1340" i="1" s="1"/>
  <c r="C1340" i="1"/>
  <c r="H1339" i="1"/>
  <c r="G1339" i="1"/>
  <c r="D1339" i="1"/>
  <c r="C1339" i="1"/>
  <c r="D1338" i="1"/>
  <c r="H1338" i="1" s="1"/>
  <c r="C1338" i="1"/>
  <c r="D1337" i="1"/>
  <c r="G1337" i="1" s="1"/>
  <c r="C1337" i="1"/>
  <c r="H1337" i="1" s="1"/>
  <c r="G1336" i="1"/>
  <c r="D1336" i="1"/>
  <c r="H1336" i="1" s="1"/>
  <c r="C1336" i="1"/>
  <c r="D1335" i="1"/>
  <c r="H1335" i="1" s="1"/>
  <c r="C1335" i="1"/>
  <c r="D1334" i="1"/>
  <c r="C1334" i="1"/>
  <c r="H1333" i="1"/>
  <c r="D1333" i="1"/>
  <c r="C1333" i="1"/>
  <c r="G1333" i="1" s="1"/>
  <c r="G1332" i="1"/>
  <c r="D1332" i="1"/>
  <c r="H1332" i="1" s="1"/>
  <c r="C1332" i="1"/>
  <c r="H1331" i="1"/>
  <c r="G1331" i="1"/>
  <c r="D1331" i="1"/>
  <c r="C1331" i="1"/>
  <c r="D1330" i="1"/>
  <c r="H1330" i="1" s="1"/>
  <c r="C1330" i="1"/>
  <c r="D1328" i="1"/>
  <c r="C1328" i="1"/>
  <c r="G1327" i="1"/>
  <c r="D1327" i="1"/>
  <c r="C1327" i="1"/>
  <c r="H1327" i="1" s="1"/>
  <c r="G1326" i="1"/>
  <c r="D1326" i="1"/>
  <c r="H1326" i="1" s="1"/>
  <c r="C1326" i="1"/>
  <c r="D1325" i="1"/>
  <c r="C1325" i="1"/>
  <c r="G1325" i="1" s="1"/>
  <c r="D1324" i="1"/>
  <c r="H1324" i="1" s="1"/>
  <c r="C1324" i="1"/>
  <c r="D1323" i="1"/>
  <c r="C1323" i="1"/>
  <c r="H1323" i="1" s="1"/>
  <c r="G1322" i="1"/>
  <c r="D1322" i="1"/>
  <c r="H1322" i="1" s="1"/>
  <c r="C1322" i="1"/>
  <c r="D1321" i="1"/>
  <c r="G1321" i="1" s="1"/>
  <c r="C1321" i="1"/>
  <c r="D1320" i="1"/>
  <c r="H1320" i="1" s="1"/>
  <c r="C1320" i="1"/>
  <c r="D1319" i="1"/>
  <c r="C1319" i="1"/>
  <c r="G1319" i="1" s="1"/>
  <c r="D1318" i="1"/>
  <c r="C1318" i="1"/>
  <c r="G1317" i="1"/>
  <c r="D1317" i="1"/>
  <c r="C1317" i="1"/>
  <c r="H1317" i="1" s="1"/>
  <c r="G1316" i="1"/>
  <c r="D1316" i="1"/>
  <c r="H1316" i="1" s="1"/>
  <c r="C1316" i="1"/>
  <c r="D1315" i="1"/>
  <c r="H1315" i="1" s="1"/>
  <c r="C1315" i="1"/>
  <c r="D1314" i="1"/>
  <c r="H1314" i="1" s="1"/>
  <c r="C1314" i="1"/>
  <c r="D1313" i="1"/>
  <c r="C1313" i="1"/>
  <c r="H1313" i="1" s="1"/>
  <c r="D1312" i="1"/>
  <c r="C1312" i="1"/>
  <c r="D1311" i="1"/>
  <c r="C1311" i="1"/>
  <c r="H1311" i="1" s="1"/>
  <c r="D1310" i="1"/>
  <c r="H1310" i="1" s="1"/>
  <c r="C1310" i="1"/>
  <c r="H1309" i="1"/>
  <c r="D1309" i="1"/>
  <c r="C1309" i="1"/>
  <c r="G1309" i="1" s="1"/>
  <c r="D1308" i="1"/>
  <c r="H1308" i="1" s="1"/>
  <c r="C1308" i="1"/>
  <c r="C1307" i="1"/>
  <c r="D1306" i="1"/>
  <c r="H1306" i="1" s="1"/>
  <c r="C1306" i="1"/>
  <c r="D1305" i="1"/>
  <c r="G1305" i="1" s="1"/>
  <c r="C1305" i="1"/>
  <c r="H1305" i="1" s="1"/>
  <c r="G1304" i="1"/>
  <c r="D1304" i="1"/>
  <c r="H1304" i="1" s="1"/>
  <c r="C1304" i="1"/>
  <c r="D1303" i="1"/>
  <c r="H1303" i="1" s="1"/>
  <c r="C1303" i="1"/>
  <c r="D1302" i="1"/>
  <c r="H1302" i="1" s="1"/>
  <c r="C1302" i="1"/>
  <c r="D1301" i="1"/>
  <c r="C1301" i="1"/>
  <c r="G1301" i="1" s="1"/>
  <c r="G1300" i="1"/>
  <c r="D1300" i="1"/>
  <c r="H1300" i="1" s="1"/>
  <c r="C1300" i="1"/>
  <c r="C1299" i="1"/>
  <c r="D1298" i="1"/>
  <c r="H1298" i="1" s="1"/>
  <c r="C1298" i="1"/>
  <c r="D1297" i="1"/>
  <c r="C1297" i="1"/>
  <c r="G1297" i="1" s="1"/>
  <c r="G1296" i="1"/>
  <c r="D1296" i="1"/>
  <c r="H1296" i="1" s="1"/>
  <c r="C1296" i="1"/>
  <c r="D1295" i="1"/>
  <c r="H1295" i="1" s="1"/>
  <c r="C1295" i="1"/>
  <c r="D1294" i="1"/>
  <c r="H1294" i="1" s="1"/>
  <c r="C1294" i="1"/>
  <c r="D1293" i="1"/>
  <c r="C1293" i="1"/>
  <c r="G1293" i="1" s="1"/>
  <c r="G1292" i="1"/>
  <c r="D1292" i="1"/>
  <c r="H1292" i="1" s="1"/>
  <c r="C1292" i="1"/>
  <c r="D1291" i="1"/>
  <c r="H1291" i="1" s="1"/>
  <c r="C1291" i="1"/>
  <c r="D1290" i="1"/>
  <c r="H1290" i="1" s="1"/>
  <c r="C1290" i="1"/>
  <c r="D1289" i="1"/>
  <c r="C1289" i="1"/>
  <c r="G1289" i="1" s="1"/>
  <c r="G1288" i="1"/>
  <c r="D1288" i="1"/>
  <c r="H1288" i="1" s="1"/>
  <c r="C1288" i="1"/>
  <c r="D1287" i="1"/>
  <c r="H1287" i="1" s="1"/>
  <c r="C1287" i="1"/>
  <c r="D1286" i="1"/>
  <c r="H1286" i="1" s="1"/>
  <c r="C1286" i="1"/>
  <c r="D1285" i="1"/>
  <c r="C1285" i="1"/>
  <c r="G1285" i="1" s="1"/>
  <c r="G1284" i="1"/>
  <c r="D1284" i="1"/>
  <c r="H1284" i="1" s="1"/>
  <c r="C1284" i="1"/>
  <c r="D1283" i="1"/>
  <c r="H1283" i="1" s="1"/>
  <c r="C1283" i="1"/>
  <c r="D1282" i="1"/>
  <c r="H1282" i="1" s="1"/>
  <c r="C1282" i="1"/>
  <c r="D1281" i="1"/>
  <c r="C1281" i="1"/>
  <c r="G1281" i="1" s="1"/>
  <c r="G1280" i="1"/>
  <c r="D1280" i="1"/>
  <c r="H1280" i="1" s="1"/>
  <c r="C1280" i="1"/>
  <c r="D1279" i="1"/>
  <c r="H1279" i="1" s="1"/>
  <c r="C1279" i="1"/>
  <c r="D1278" i="1"/>
  <c r="H1278" i="1" s="1"/>
  <c r="C1278" i="1"/>
  <c r="D1277" i="1"/>
  <c r="C1277" i="1"/>
  <c r="G1277" i="1" s="1"/>
  <c r="G1276" i="1"/>
  <c r="D1276" i="1"/>
  <c r="H1276" i="1" s="1"/>
  <c r="C1276" i="1"/>
  <c r="D1275" i="1"/>
  <c r="H1275" i="1" s="1"/>
  <c r="C1275" i="1"/>
  <c r="D1274" i="1"/>
  <c r="H1274" i="1" s="1"/>
  <c r="C1274" i="1"/>
  <c r="D1273" i="1"/>
  <c r="C1273" i="1"/>
  <c r="G1273" i="1" s="1"/>
  <c r="G1272" i="1"/>
  <c r="D1272" i="1"/>
  <c r="H1272" i="1" s="1"/>
  <c r="C1272" i="1"/>
  <c r="D1271" i="1"/>
  <c r="H1271" i="1" s="1"/>
  <c r="C1271" i="1"/>
  <c r="D1270" i="1"/>
  <c r="H1270" i="1" s="1"/>
  <c r="C1270" i="1"/>
  <c r="D1269" i="1"/>
  <c r="C1269" i="1"/>
  <c r="G1269" i="1" s="1"/>
  <c r="G1268" i="1"/>
  <c r="D1268" i="1"/>
  <c r="H1268" i="1" s="1"/>
  <c r="C1268" i="1"/>
  <c r="D1267" i="1"/>
  <c r="H1267" i="1" s="1"/>
  <c r="C1267" i="1"/>
  <c r="D1266" i="1"/>
  <c r="H1266" i="1" s="1"/>
  <c r="C1266" i="1"/>
  <c r="D1265" i="1"/>
  <c r="C1265" i="1"/>
  <c r="G1265" i="1" s="1"/>
  <c r="D1264" i="1"/>
  <c r="H1264" i="1" s="1"/>
  <c r="C1264" i="1"/>
  <c r="D1263" i="1"/>
  <c r="H1263" i="1" s="1"/>
  <c r="C1263" i="1"/>
  <c r="D1262" i="1"/>
  <c r="H1262" i="1" s="1"/>
  <c r="C1262" i="1"/>
  <c r="D1261" i="1"/>
  <c r="C1261" i="1"/>
  <c r="G1261" i="1" s="1"/>
  <c r="G1260" i="1"/>
  <c r="D1260" i="1"/>
  <c r="H1260" i="1" s="1"/>
  <c r="C1260" i="1"/>
  <c r="D1259" i="1"/>
  <c r="H1259" i="1" s="1"/>
  <c r="C1259" i="1"/>
  <c r="D1258" i="1"/>
  <c r="H1258" i="1" s="1"/>
  <c r="C1258" i="1"/>
  <c r="D1257" i="1"/>
  <c r="C1257" i="1"/>
  <c r="G1257" i="1" s="1"/>
  <c r="G1256" i="1"/>
  <c r="D1256" i="1"/>
  <c r="H1256" i="1" s="1"/>
  <c r="C1256" i="1"/>
  <c r="D1255" i="1"/>
  <c r="H1255" i="1" s="1"/>
  <c r="C1255" i="1"/>
  <c r="D1254" i="1"/>
  <c r="H1254" i="1" s="1"/>
  <c r="C1254" i="1"/>
  <c r="D1253" i="1"/>
  <c r="C1253" i="1"/>
  <c r="G1253" i="1" s="1"/>
  <c r="G1252" i="1"/>
  <c r="D1252" i="1"/>
  <c r="H1252" i="1" s="1"/>
  <c r="C1252" i="1"/>
  <c r="D1251" i="1"/>
  <c r="H1251" i="1" s="1"/>
  <c r="C1251" i="1"/>
  <c r="D1250" i="1"/>
  <c r="H1250" i="1" s="1"/>
  <c r="C1250" i="1"/>
  <c r="D1249" i="1"/>
  <c r="C1249" i="1"/>
  <c r="G1249" i="1" s="1"/>
  <c r="G1248" i="1"/>
  <c r="D1248" i="1"/>
  <c r="H1248" i="1" s="1"/>
  <c r="C1248" i="1"/>
  <c r="D1247" i="1"/>
  <c r="H1247" i="1" s="1"/>
  <c r="C1247" i="1"/>
  <c r="D1246" i="1"/>
  <c r="H1246" i="1" s="1"/>
  <c r="C1246" i="1"/>
  <c r="D1245" i="1"/>
  <c r="C1245" i="1"/>
  <c r="G1245" i="1" s="1"/>
  <c r="D1244" i="1"/>
  <c r="H1244" i="1" s="1"/>
  <c r="C1244" i="1"/>
  <c r="D1243" i="1"/>
  <c r="C1243" i="1"/>
  <c r="G1243" i="1" s="1"/>
  <c r="H1242" i="1"/>
  <c r="G1242" i="1"/>
  <c r="D1242" i="1"/>
  <c r="C1242" i="1"/>
  <c r="D1241" i="1"/>
  <c r="H1241" i="1" s="1"/>
  <c r="C1241" i="1"/>
  <c r="D1240" i="1"/>
  <c r="H1240" i="1" s="1"/>
  <c r="C1240" i="1"/>
  <c r="D1239" i="1"/>
  <c r="H1239" i="1" s="1"/>
  <c r="C1239" i="1"/>
  <c r="D1238" i="1"/>
  <c r="G1238" i="1" s="1"/>
  <c r="C1238" i="1"/>
  <c r="H1238" i="1" s="1"/>
  <c r="D1237" i="1"/>
  <c r="C1237" i="1"/>
  <c r="D1236" i="1"/>
  <c r="C1236" i="1"/>
  <c r="C1235" i="1"/>
  <c r="H1234" i="1"/>
  <c r="D1234" i="1"/>
  <c r="C1234" i="1"/>
  <c r="G1234" i="1" s="1"/>
  <c r="H1233" i="1"/>
  <c r="D1233" i="1"/>
  <c r="C1233" i="1"/>
  <c r="H1232" i="1"/>
  <c r="D1232" i="1"/>
  <c r="G1232" i="1" s="1"/>
  <c r="C1232" i="1"/>
  <c r="D1231" i="1"/>
  <c r="H1231" i="1" s="1"/>
  <c r="C1231" i="1"/>
  <c r="D1230" i="1"/>
  <c r="G1230" i="1" s="1"/>
  <c r="C1230" i="1"/>
  <c r="H1230" i="1" s="1"/>
  <c r="D1229" i="1"/>
  <c r="C1229" i="1"/>
  <c r="G1229" i="1" s="1"/>
  <c r="D1228" i="1"/>
  <c r="C1228" i="1"/>
  <c r="H1228" i="1" s="1"/>
  <c r="D1227" i="1"/>
  <c r="C1227" i="1"/>
  <c r="G1227" i="1" s="1"/>
  <c r="D1226" i="1"/>
  <c r="C1226" i="1"/>
  <c r="H1226" i="1" s="1"/>
  <c r="H1225" i="1"/>
  <c r="D1225" i="1"/>
  <c r="C1225" i="1"/>
  <c r="D1224" i="1"/>
  <c r="G1224" i="1" s="1"/>
  <c r="C1224" i="1"/>
  <c r="D1223" i="1"/>
  <c r="H1223" i="1" s="1"/>
  <c r="C1223" i="1"/>
  <c r="C1222" i="1"/>
  <c r="D1221" i="1"/>
  <c r="C1221" i="1"/>
  <c r="G1221" i="1" s="1"/>
  <c r="D1220" i="1"/>
  <c r="C1220" i="1"/>
  <c r="H1220" i="1" s="1"/>
  <c r="D1219" i="1"/>
  <c r="C1219" i="1"/>
  <c r="G1219" i="1" s="1"/>
  <c r="H1218" i="1"/>
  <c r="D1218" i="1"/>
  <c r="C1218" i="1"/>
  <c r="G1218" i="1" s="1"/>
  <c r="H1217" i="1"/>
  <c r="D1217" i="1"/>
  <c r="C1217" i="1"/>
  <c r="C1216" i="1"/>
  <c r="C1215" i="1"/>
  <c r="C1214" i="1"/>
  <c r="D1213" i="1"/>
  <c r="C1213" i="1"/>
  <c r="G1213" i="1" s="1"/>
  <c r="D1212" i="1"/>
  <c r="C1212" i="1"/>
  <c r="H1212" i="1" s="1"/>
  <c r="D1211" i="1"/>
  <c r="C1211" i="1"/>
  <c r="G1211" i="1" s="1"/>
  <c r="D1210" i="1"/>
  <c r="C1210" i="1"/>
  <c r="H1210" i="1" s="1"/>
  <c r="H1209" i="1"/>
  <c r="D1209" i="1"/>
  <c r="C1209" i="1"/>
  <c r="H1208" i="1"/>
  <c r="G1208" i="1"/>
  <c r="D1208" i="1"/>
  <c r="C1208" i="1"/>
  <c r="D1207" i="1"/>
  <c r="H1207" i="1" s="1"/>
  <c r="C1207" i="1"/>
  <c r="D1206" i="1"/>
  <c r="G1206" i="1" s="1"/>
  <c r="C1206" i="1"/>
  <c r="H1206" i="1" s="1"/>
  <c r="D1205" i="1"/>
  <c r="C1205" i="1"/>
  <c r="G1205" i="1" s="1"/>
  <c r="D1204" i="1"/>
  <c r="C1204" i="1"/>
  <c r="H1204" i="1" s="1"/>
  <c r="D1203" i="1"/>
  <c r="C1203" i="1"/>
  <c r="G1203" i="1" s="1"/>
  <c r="H1202" i="1"/>
  <c r="D1202" i="1"/>
  <c r="C1202" i="1"/>
  <c r="G1202" i="1" s="1"/>
  <c r="H1201" i="1"/>
  <c r="D1201" i="1"/>
  <c r="C1201" i="1"/>
  <c r="G1201" i="1" s="1"/>
  <c r="H1200" i="1"/>
  <c r="G1200" i="1"/>
  <c r="D1200" i="1"/>
  <c r="C1200" i="1"/>
  <c r="D1199" i="1"/>
  <c r="H1199" i="1" s="1"/>
  <c r="C1199" i="1"/>
  <c r="D1198" i="1"/>
  <c r="H1198" i="1" s="1"/>
  <c r="C1198" i="1"/>
  <c r="D1197" i="1"/>
  <c r="C1197" i="1"/>
  <c r="G1197" i="1" s="1"/>
  <c r="D1196" i="1"/>
  <c r="C1196" i="1"/>
  <c r="H1196" i="1" s="1"/>
  <c r="D1195" i="1"/>
  <c r="C1195" i="1"/>
  <c r="G1195" i="1" s="1"/>
  <c r="D1194" i="1"/>
  <c r="C1194" i="1"/>
  <c r="H1194" i="1" s="1"/>
  <c r="H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D1165" i="1"/>
  <c r="H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H1157" i="1"/>
  <c r="D1157" i="1"/>
  <c r="G1157" i="1" s="1"/>
  <c r="C1157" i="1"/>
  <c r="H1156" i="1"/>
  <c r="G1156" i="1"/>
  <c r="D1156" i="1"/>
  <c r="C1156" i="1"/>
  <c r="D1155" i="1"/>
  <c r="H1155" i="1" s="1"/>
  <c r="C1155" i="1"/>
  <c r="H1151" i="1"/>
  <c r="D1151" i="1"/>
  <c r="G1151" i="1" s="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G1139" i="1" s="1"/>
  <c r="C1139" i="1"/>
  <c r="D1138" i="1"/>
  <c r="H1138" i="1" s="1"/>
  <c r="C1138" i="1"/>
  <c r="H1137" i="1"/>
  <c r="G1137" i="1"/>
  <c r="D1137" i="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D1101" i="1"/>
  <c r="H1101" i="1" s="1"/>
  <c r="C1101" i="1"/>
  <c r="H1100" i="1"/>
  <c r="G1100" i="1"/>
  <c r="D1100" i="1"/>
  <c r="C1100" i="1"/>
  <c r="H1099" i="1"/>
  <c r="G1099" i="1"/>
  <c r="D1099" i="1"/>
  <c r="C1099" i="1"/>
  <c r="H1098" i="1"/>
  <c r="G1098" i="1"/>
  <c r="D1098" i="1"/>
  <c r="C1098" i="1"/>
  <c r="D1097" i="1"/>
  <c r="H1097" i="1" s="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G1064" i="1" s="1"/>
  <c r="C1064" i="1"/>
  <c r="H1063" i="1"/>
  <c r="G1063" i="1"/>
  <c r="D1063" i="1"/>
  <c r="C1063" i="1"/>
  <c r="D1062" i="1"/>
  <c r="H1062" i="1" s="1"/>
  <c r="C1062" i="1"/>
  <c r="G1061" i="1"/>
  <c r="D1061" i="1"/>
  <c r="H1061" i="1" s="1"/>
  <c r="C1061" i="1"/>
  <c r="H1060" i="1"/>
  <c r="D1060" i="1"/>
  <c r="G1060" i="1" s="1"/>
  <c r="C1060" i="1"/>
  <c r="H1059" i="1"/>
  <c r="G1059" i="1"/>
  <c r="D1059" i="1"/>
  <c r="C1059" i="1"/>
  <c r="H1058" i="1"/>
  <c r="G1058" i="1"/>
  <c r="D1058" i="1"/>
  <c r="C1058" i="1"/>
  <c r="H1057" i="1"/>
  <c r="G1057" i="1"/>
  <c r="D1057" i="1"/>
  <c r="C1057" i="1"/>
  <c r="C1056" i="1"/>
  <c r="H1055" i="1"/>
  <c r="G1055" i="1"/>
  <c r="D1055" i="1"/>
  <c r="C1055" i="1"/>
  <c r="G1054" i="1"/>
  <c r="D1054" i="1"/>
  <c r="H1054" i="1" s="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D1036" i="1"/>
  <c r="H1036" i="1" s="1"/>
  <c r="C1036" i="1"/>
  <c r="H1035" i="1"/>
  <c r="G1035" i="1"/>
  <c r="D1035" i="1"/>
  <c r="C1035" i="1"/>
  <c r="C1034" i="1"/>
  <c r="D1033" i="1"/>
  <c r="H1033" i="1" s="1"/>
  <c r="C1033" i="1"/>
  <c r="D1032" i="1"/>
  <c r="G1032" i="1" s="1"/>
  <c r="C1032" i="1"/>
  <c r="H1031" i="1"/>
  <c r="G1031" i="1"/>
  <c r="D1031" i="1"/>
  <c r="C1031" i="1"/>
  <c r="D1030" i="1"/>
  <c r="G1030" i="1" s="1"/>
  <c r="C1030" i="1"/>
  <c r="H1029" i="1"/>
  <c r="G1029" i="1"/>
  <c r="D1029" i="1"/>
  <c r="C1029" i="1"/>
  <c r="D1028" i="1"/>
  <c r="G1028" i="1" s="1"/>
  <c r="C1028" i="1"/>
  <c r="D1027" i="1"/>
  <c r="H1027" i="1" s="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G1012" i="1" s="1"/>
  <c r="C1012" i="1"/>
  <c r="H1011" i="1"/>
  <c r="G1011" i="1"/>
  <c r="D1011" i="1"/>
  <c r="C1011" i="1"/>
  <c r="H1010" i="1"/>
  <c r="G1010" i="1"/>
  <c r="D1010" i="1"/>
  <c r="C1010" i="1"/>
  <c r="H1009" i="1"/>
  <c r="G1009" i="1"/>
  <c r="D1009" i="1"/>
  <c r="C1009" i="1"/>
  <c r="D1008" i="1"/>
  <c r="H1008" i="1" s="1"/>
  <c r="C1008" i="1"/>
  <c r="D1007" i="1"/>
  <c r="G1007" i="1" s="1"/>
  <c r="C1007" i="1"/>
  <c r="H1006" i="1"/>
  <c r="D1006" i="1"/>
  <c r="G1006" i="1" s="1"/>
  <c r="C1006" i="1"/>
  <c r="H1005" i="1"/>
  <c r="G1005" i="1"/>
  <c r="D1005" i="1"/>
  <c r="C1005" i="1"/>
  <c r="D1004" i="1"/>
  <c r="H1004" i="1" s="1"/>
  <c r="C1004" i="1"/>
  <c r="H1003" i="1"/>
  <c r="G1003" i="1"/>
  <c r="D1003" i="1"/>
  <c r="C1003" i="1"/>
  <c r="D1002" i="1"/>
  <c r="H1002" i="1" s="1"/>
  <c r="C1002" i="1"/>
  <c r="H1001" i="1"/>
  <c r="G1001" i="1"/>
  <c r="D1001" i="1"/>
  <c r="C1001" i="1"/>
  <c r="D1000" i="1"/>
  <c r="H1000" i="1" s="1"/>
  <c r="C1000" i="1"/>
  <c r="H999" i="1"/>
  <c r="G999" i="1"/>
  <c r="D999" i="1"/>
  <c r="C999" i="1"/>
  <c r="H998" i="1"/>
  <c r="D998" i="1"/>
  <c r="G998" i="1" s="1"/>
  <c r="C998" i="1"/>
  <c r="C997" i="1"/>
  <c r="G996" i="1"/>
  <c r="D996" i="1"/>
  <c r="H996" i="1" s="1"/>
  <c r="C996" i="1"/>
  <c r="H995" i="1"/>
  <c r="G995" i="1"/>
  <c r="D995" i="1"/>
  <c r="C995" i="1"/>
  <c r="H994" i="1"/>
  <c r="G994" i="1"/>
  <c r="D994" i="1"/>
  <c r="C994" i="1"/>
  <c r="H993" i="1"/>
  <c r="G993" i="1"/>
  <c r="D993" i="1"/>
  <c r="C993" i="1"/>
  <c r="H992" i="1"/>
  <c r="G992" i="1"/>
  <c r="D992" i="1"/>
  <c r="C992" i="1"/>
  <c r="C991" i="1"/>
  <c r="C990" i="1"/>
  <c r="G989" i="1"/>
  <c r="D989" i="1"/>
  <c r="H989" i="1" s="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H716" i="1" s="1"/>
  <c r="C716" i="1"/>
  <c r="D715" i="1"/>
  <c r="G715" i="1" s="1"/>
  <c r="C715" i="1"/>
  <c r="H714" i="1"/>
  <c r="G714" i="1"/>
  <c r="D714" i="1"/>
  <c r="C714" i="1"/>
  <c r="D713" i="1"/>
  <c r="G713" i="1" s="1"/>
  <c r="C713" i="1"/>
  <c r="H712" i="1"/>
  <c r="G712" i="1"/>
  <c r="D712" i="1"/>
  <c r="C712" i="1"/>
  <c r="D711" i="1"/>
  <c r="G711" i="1" s="1"/>
  <c r="C711" i="1"/>
  <c r="H710" i="1"/>
  <c r="D710" i="1"/>
  <c r="G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C645" i="1"/>
  <c r="H644" i="1"/>
  <c r="D644" i="1"/>
  <c r="G644" i="1" s="1"/>
  <c r="C644" i="1"/>
  <c r="H643" i="1"/>
  <c r="G643" i="1"/>
  <c r="D643" i="1"/>
  <c r="C643" i="1"/>
  <c r="H642" i="1"/>
  <c r="G642" i="1"/>
  <c r="D642" i="1"/>
  <c r="C642" i="1"/>
  <c r="H641" i="1"/>
  <c r="G641" i="1"/>
  <c r="D641" i="1"/>
  <c r="C641" i="1"/>
  <c r="C638" i="1"/>
  <c r="D632" i="1"/>
  <c r="H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C411" i="1"/>
  <c r="H406" i="1"/>
  <c r="G406" i="1"/>
  <c r="D406" i="1"/>
  <c r="C406" i="1"/>
  <c r="H405" i="1"/>
  <c r="D405" i="1"/>
  <c r="G405" i="1" s="1"/>
  <c r="C405" i="1"/>
  <c r="D404" i="1"/>
  <c r="H404" i="1" s="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D366" i="1"/>
  <c r="G366" i="1" s="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D244" i="1"/>
  <c r="H244" i="1" s="1"/>
  <c r="C244"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G190" i="1"/>
  <c r="D190" i="1"/>
  <c r="H190" i="1" s="1"/>
  <c r="C190" i="1"/>
  <c r="H189" i="1"/>
  <c r="D189" i="1"/>
  <c r="G189" i="1" s="1"/>
  <c r="C189" i="1"/>
  <c r="D188" i="1"/>
  <c r="G188" i="1" s="1"/>
  <c r="C188" i="1"/>
  <c r="H187" i="1"/>
  <c r="G187" i="1"/>
  <c r="D187" i="1"/>
  <c r="C187" i="1"/>
  <c r="H186" i="1"/>
  <c r="G186" i="1"/>
  <c r="D186" i="1"/>
  <c r="C186" i="1"/>
  <c r="G185" i="1"/>
  <c r="D185" i="1"/>
  <c r="H185" i="1" s="1"/>
  <c r="C185" i="1"/>
  <c r="C184" i="1"/>
  <c r="D183" i="1"/>
  <c r="H183" i="1" s="1"/>
  <c r="C183" i="1"/>
  <c r="D182" i="1"/>
  <c r="H182" i="1" s="1"/>
  <c r="C182" i="1"/>
  <c r="H181" i="1"/>
  <c r="D181" i="1"/>
  <c r="G181" i="1" s="1"/>
  <c r="C181" i="1"/>
  <c r="H180" i="1"/>
  <c r="G180" i="1"/>
  <c r="D180" i="1"/>
  <c r="C180" i="1"/>
  <c r="H179" i="1"/>
  <c r="G179" i="1"/>
  <c r="D179" i="1"/>
  <c r="C179" i="1"/>
  <c r="D178" i="1"/>
  <c r="H178" i="1" s="1"/>
  <c r="C178" i="1"/>
  <c r="H177" i="1"/>
  <c r="G177" i="1"/>
  <c r="D177" i="1"/>
  <c r="C177" i="1"/>
  <c r="H176" i="1"/>
  <c r="G176" i="1"/>
  <c r="D176" i="1"/>
  <c r="C176" i="1"/>
  <c r="H175" i="1"/>
  <c r="D175" i="1"/>
  <c r="G175" i="1" s="1"/>
  <c r="C175" i="1"/>
  <c r="H174" i="1"/>
  <c r="G174" i="1"/>
  <c r="D174" i="1"/>
  <c r="C174" i="1"/>
  <c r="C173" i="1"/>
  <c r="H172" i="1"/>
  <c r="G172" i="1"/>
  <c r="D172" i="1"/>
  <c r="C172" i="1"/>
  <c r="H171" i="1"/>
  <c r="G171" i="1"/>
  <c r="D171" i="1"/>
  <c r="C171" i="1"/>
  <c r="H170" i="1"/>
  <c r="G170" i="1"/>
  <c r="D170" i="1"/>
  <c r="C170" i="1"/>
  <c r="H169" i="1"/>
  <c r="D169" i="1"/>
  <c r="G169" i="1" s="1"/>
  <c r="C169" i="1"/>
  <c r="H168" i="1"/>
  <c r="D168" i="1"/>
  <c r="G168" i="1" s="1"/>
  <c r="C168" i="1"/>
  <c r="H167" i="1"/>
  <c r="G167" i="1"/>
  <c r="D167" i="1"/>
  <c r="C167" i="1"/>
  <c r="H166" i="1"/>
  <c r="G166" i="1"/>
  <c r="D166" i="1"/>
  <c r="C166" i="1"/>
  <c r="C165" i="1"/>
  <c r="H164" i="1"/>
  <c r="G164" i="1"/>
  <c r="D164" i="1"/>
  <c r="C164" i="1"/>
  <c r="H163" i="1"/>
  <c r="D163" i="1"/>
  <c r="G163" i="1" s="1"/>
  <c r="C163" i="1"/>
  <c r="H162" i="1"/>
  <c r="D162" i="1"/>
  <c r="G162" i="1" s="1"/>
  <c r="C162" i="1"/>
  <c r="D161" i="1"/>
  <c r="H161" i="1" s="1"/>
  <c r="C161" i="1"/>
  <c r="D160" i="1"/>
  <c r="G160" i="1" s="1"/>
  <c r="C160" i="1"/>
  <c r="G158" i="1"/>
  <c r="D158" i="1"/>
  <c r="H158" i="1" s="1"/>
  <c r="C158" i="1"/>
  <c r="D157" i="1"/>
  <c r="H157" i="1" s="1"/>
  <c r="C157" i="1"/>
  <c r="H156" i="1"/>
  <c r="G156" i="1"/>
  <c r="D156" i="1"/>
  <c r="C156" i="1"/>
  <c r="C155" i="1"/>
  <c r="H154" i="1"/>
  <c r="D154" i="1"/>
  <c r="G154" i="1" s="1"/>
  <c r="C154" i="1"/>
  <c r="H153" i="1"/>
  <c r="G153" i="1"/>
  <c r="D153" i="1"/>
  <c r="C153" i="1"/>
  <c r="H152" i="1"/>
  <c r="G152" i="1"/>
  <c r="D152" i="1"/>
  <c r="C152" i="1"/>
  <c r="D151" i="1"/>
  <c r="H151" i="1" s="1"/>
  <c r="C151" i="1"/>
  <c r="G150" i="1"/>
  <c r="D150" i="1"/>
  <c r="H150" i="1" s="1"/>
  <c r="C150" i="1"/>
  <c r="H149" i="1"/>
  <c r="D149" i="1"/>
  <c r="G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G135" i="1" s="1"/>
  <c r="C135" i="1"/>
  <c r="H134" i="1"/>
  <c r="G134" i="1"/>
  <c r="D134" i="1"/>
  <c r="C134" i="1"/>
  <c r="H133" i="1"/>
  <c r="G133" i="1"/>
  <c r="D133" i="1"/>
  <c r="C133" i="1"/>
  <c r="D132" i="1"/>
  <c r="H132" i="1" s="1"/>
  <c r="C132" i="1"/>
  <c r="D131" i="1"/>
  <c r="G131" i="1" s="1"/>
  <c r="C131" i="1"/>
  <c r="D130" i="1"/>
  <c r="G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D82" i="1"/>
  <c r="G82" i="1" s="1"/>
  <c r="C82" i="1"/>
  <c r="H81" i="1"/>
  <c r="D81" i="1"/>
  <c r="G81" i="1" s="1"/>
  <c r="C81" i="1"/>
  <c r="H80" i="1"/>
  <c r="G80" i="1"/>
  <c r="D80" i="1"/>
  <c r="C80" i="1"/>
  <c r="H79" i="1"/>
  <c r="D79" i="1"/>
  <c r="G79" i="1" s="1"/>
  <c r="C79" i="1"/>
  <c r="D78" i="1"/>
  <c r="H78" i="1" s="1"/>
  <c r="C78" i="1"/>
  <c r="H77" i="1"/>
  <c r="G77" i="1"/>
  <c r="D77" i="1"/>
  <c r="C77" i="1"/>
  <c r="H76" i="1"/>
  <c r="D76" i="1"/>
  <c r="G76" i="1" s="1"/>
  <c r="C76" i="1"/>
  <c r="H75" i="1"/>
  <c r="G75" i="1"/>
  <c r="D75" i="1"/>
  <c r="C75" i="1"/>
  <c r="H74" i="1"/>
  <c r="G74" i="1"/>
  <c r="D74" i="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D51" i="1"/>
  <c r="G51" i="1" s="1"/>
  <c r="C51"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03" i="9" l="1"/>
  <c r="B303" i="9" s="1"/>
  <c r="E296" i="9"/>
  <c r="B296" i="9" s="1"/>
  <c r="E298" i="9"/>
  <c r="B298" i="9" s="1"/>
  <c r="E286" i="9"/>
  <c r="B286" i="9" s="1"/>
  <c r="E301" i="9"/>
  <c r="B301" i="9" s="1"/>
  <c r="B215" i="9"/>
  <c r="F217" i="9"/>
  <c r="B217" i="9" s="1"/>
  <c r="H1509" i="1"/>
  <c r="G1507" i="1"/>
  <c r="G1499" i="1"/>
  <c r="H1499" i="1"/>
  <c r="C1501" i="1"/>
  <c r="G1501" i="1" s="1"/>
  <c r="H1492" i="1"/>
  <c r="H1489" i="1"/>
  <c r="G1486" i="1"/>
  <c r="C1483" i="1"/>
  <c r="H1483" i="1" s="1"/>
  <c r="H1485" i="1"/>
  <c r="G1481" i="1"/>
  <c r="H1481" i="1"/>
  <c r="J1456" i="1"/>
  <c r="G1456" i="1"/>
  <c r="I1456" i="1" s="1"/>
  <c r="H1454" i="1"/>
  <c r="I24" i="3"/>
  <c r="D1299" i="1"/>
  <c r="H1299" i="1" s="1"/>
  <c r="H1307" i="1"/>
  <c r="D1307" i="1"/>
  <c r="G1307" i="1" s="1"/>
  <c r="G1310" i="1"/>
  <c r="G1264" i="1"/>
  <c r="G1240" i="1"/>
  <c r="D1056" i="1"/>
  <c r="H1056" i="1" s="1"/>
  <c r="G1036" i="1"/>
  <c r="D1034" i="1"/>
  <c r="G1034" i="1" s="1"/>
  <c r="G1165" i="1"/>
  <c r="E309" i="9"/>
  <c r="B309" i="9" s="1"/>
  <c r="G1237" i="1"/>
  <c r="G1235" i="1"/>
  <c r="F259" i="5"/>
  <c r="H1236" i="1"/>
  <c r="E284" i="9"/>
  <c r="B284" i="9" s="1"/>
  <c r="H1224" i="1"/>
  <c r="F245" i="5"/>
  <c r="H1222" i="1"/>
  <c r="F246" i="5"/>
  <c r="D1216" i="1"/>
  <c r="E238" i="5"/>
  <c r="G1166" i="1"/>
  <c r="E293" i="9"/>
  <c r="B293" i="9" s="1"/>
  <c r="G1160" i="1"/>
  <c r="G1155" i="1"/>
  <c r="H1139" i="1"/>
  <c r="G1138" i="1"/>
  <c r="G1136" i="1"/>
  <c r="E291" i="9"/>
  <c r="B291" i="9" s="1"/>
  <c r="G1097" i="1"/>
  <c r="G1101" i="1"/>
  <c r="G1062" i="1"/>
  <c r="G1033" i="1"/>
  <c r="H1030" i="1"/>
  <c r="H1032" i="1"/>
  <c r="H1028" i="1"/>
  <c r="F45" i="5"/>
  <c r="G1023" i="1"/>
  <c r="G1027" i="1"/>
  <c r="H1012" i="1"/>
  <c r="G1008" i="1"/>
  <c r="H1007" i="1"/>
  <c r="G1004" i="1"/>
  <c r="G1002" i="1"/>
  <c r="G1000" i="1"/>
  <c r="E12" i="5"/>
  <c r="D990" i="1" s="1"/>
  <c r="H990" i="1" s="1"/>
  <c r="G997" i="1"/>
  <c r="F19" i="5"/>
  <c r="D991" i="1"/>
  <c r="G986" i="1"/>
  <c r="H986" i="1"/>
  <c r="G632" i="1"/>
  <c r="G404" i="1"/>
  <c r="E644" i="4"/>
  <c r="D638" i="1" s="1"/>
  <c r="G638" i="1" s="1"/>
  <c r="G812" i="1"/>
  <c r="G716" i="1"/>
  <c r="H715" i="1"/>
  <c r="H713" i="1"/>
  <c r="H711" i="1"/>
  <c r="G709" i="1"/>
  <c r="G649" i="1"/>
  <c r="B275" i="9"/>
  <c r="E23" i="9"/>
  <c r="B23" i="9" s="1"/>
  <c r="D645" i="1"/>
  <c r="G371" i="1"/>
  <c r="D364" i="1"/>
  <c r="G413" i="1"/>
  <c r="F418" i="4"/>
  <c r="G288" i="1"/>
  <c r="G411" i="1"/>
  <c r="D412" i="1"/>
  <c r="D255" i="1"/>
  <c r="H243" i="1"/>
  <c r="G244" i="1"/>
  <c r="H192" i="1"/>
  <c r="G192" i="1"/>
  <c r="G209" i="1"/>
  <c r="G206" i="1"/>
  <c r="G207" i="1"/>
  <c r="G191" i="1"/>
  <c r="H188" i="1"/>
  <c r="E46" i="9"/>
  <c r="B46" i="9" s="1"/>
  <c r="G184" i="1"/>
  <c r="G183" i="1"/>
  <c r="G182" i="1"/>
  <c r="B220" i="9"/>
  <c r="B43" i="9"/>
  <c r="B219" i="9"/>
  <c r="G178" i="1"/>
  <c r="E42" i="9"/>
  <c r="F177" i="4"/>
  <c r="H173" i="1"/>
  <c r="D165" i="1"/>
  <c r="G165" i="1" s="1"/>
  <c r="H165" i="1"/>
  <c r="E163" i="4"/>
  <c r="D159" i="1" s="1"/>
  <c r="H160" i="1"/>
  <c r="G161" i="1"/>
  <c r="D155" i="1"/>
  <c r="H155" i="1" s="1"/>
  <c r="G155" i="1"/>
  <c r="G157" i="1"/>
  <c r="E152" i="4"/>
  <c r="E40" i="9"/>
  <c r="B40" i="9" s="1"/>
  <c r="F218" i="9"/>
  <c r="B218" i="9" s="1"/>
  <c r="G151" i="1"/>
  <c r="F153" i="4"/>
  <c r="F152" i="4"/>
  <c r="D148" i="1"/>
  <c r="H135" i="1"/>
  <c r="G146" i="1"/>
  <c r="F139" i="4"/>
  <c r="G129" i="1"/>
  <c r="G132" i="1"/>
  <c r="H130" i="1"/>
  <c r="H131" i="1"/>
  <c r="F133" i="4"/>
  <c r="F134" i="4"/>
  <c r="H120" i="1"/>
  <c r="G120" i="1"/>
  <c r="F124" i="4"/>
  <c r="F125" i="4"/>
  <c r="G78" i="1"/>
  <c r="G73" i="1"/>
  <c r="G50" i="1"/>
  <c r="H50" i="1"/>
  <c r="G1308" i="1"/>
  <c r="G1352" i="1"/>
  <c r="H1358" i="1"/>
  <c r="G1358" i="1"/>
  <c r="H1367" i="1"/>
  <c r="G1370" i="1"/>
  <c r="G1373" i="1"/>
  <c r="H1373" i="1"/>
  <c r="G1193" i="1"/>
  <c r="H1197" i="1"/>
  <c r="G1204" i="1"/>
  <c r="G1209" i="1"/>
  <c r="H1213" i="1"/>
  <c r="G1220" i="1"/>
  <c r="G1225" i="1"/>
  <c r="H1229" i="1"/>
  <c r="G1236" i="1"/>
  <c r="G1241" i="1"/>
  <c r="H1245" i="1"/>
  <c r="G1250" i="1"/>
  <c r="G1258" i="1"/>
  <c r="G1266" i="1"/>
  <c r="G1274" i="1"/>
  <c r="G1282" i="1"/>
  <c r="G1290" i="1"/>
  <c r="G1298" i="1"/>
  <c r="G1306" i="1"/>
  <c r="G1311" i="1"/>
  <c r="H1334" i="1"/>
  <c r="G1334" i="1"/>
  <c r="G1347" i="1"/>
  <c r="H1355" i="1"/>
  <c r="G1355" i="1"/>
  <c r="G1392" i="1"/>
  <c r="G1431" i="1"/>
  <c r="H1431" i="1"/>
  <c r="G1440" i="1"/>
  <c r="J1440" i="1"/>
  <c r="H1440" i="1"/>
  <c r="J1472" i="1"/>
  <c r="H1472" i="1"/>
  <c r="G1472" i="1"/>
  <c r="I1472" i="1" s="1"/>
  <c r="H1578" i="1"/>
  <c r="G1578" i="1"/>
  <c r="H1195" i="1"/>
  <c r="G1207" i="1"/>
  <c r="H1211" i="1"/>
  <c r="G1223" i="1"/>
  <c r="H1227" i="1"/>
  <c r="G1239" i="1"/>
  <c r="H1243" i="1"/>
  <c r="G1251" i="1"/>
  <c r="H1253" i="1"/>
  <c r="G1259" i="1"/>
  <c r="H1261" i="1"/>
  <c r="G1267" i="1"/>
  <c r="H1269" i="1"/>
  <c r="G1275" i="1"/>
  <c r="H1277" i="1"/>
  <c r="G1283" i="1"/>
  <c r="H1285" i="1"/>
  <c r="G1291" i="1"/>
  <c r="H1293" i="1"/>
  <c r="H1301" i="1"/>
  <c r="G1314" i="1"/>
  <c r="H1319" i="1"/>
  <c r="G1324" i="1"/>
  <c r="G1335" i="1"/>
  <c r="I1458" i="1"/>
  <c r="H1543" i="1"/>
  <c r="G1543" i="1"/>
  <c r="F259" i="4"/>
  <c r="D252" i="4"/>
  <c r="H1312" i="1"/>
  <c r="G1312" i="1"/>
  <c r="G1365" i="1"/>
  <c r="H1365" i="1"/>
  <c r="H1390" i="1"/>
  <c r="G1390" i="1"/>
  <c r="H1441" i="1"/>
  <c r="J1441" i="1"/>
  <c r="G1441" i="1"/>
  <c r="I1441" i="1" s="1"/>
  <c r="H1500" i="1"/>
  <c r="G1500" i="1"/>
  <c r="H1505" i="1"/>
  <c r="G1505" i="1"/>
  <c r="H1558" i="1"/>
  <c r="G1558" i="1"/>
  <c r="F228" i="4"/>
  <c r="D224" i="4"/>
  <c r="G1198" i="1"/>
  <c r="G1246" i="1"/>
  <c r="G1330" i="1"/>
  <c r="G1340" i="1"/>
  <c r="H1348" i="1"/>
  <c r="G1348" i="1"/>
  <c r="J1450" i="1"/>
  <c r="H1450" i="1"/>
  <c r="G1450" i="1"/>
  <c r="H1522" i="1"/>
  <c r="G1522" i="1"/>
  <c r="H1540" i="1"/>
  <c r="G1540" i="1"/>
  <c r="G1196" i="1"/>
  <c r="H1205" i="1"/>
  <c r="G1212" i="1"/>
  <c r="G1217" i="1"/>
  <c r="H1221" i="1"/>
  <c r="G1228" i="1"/>
  <c r="G1233" i="1"/>
  <c r="H1237" i="1"/>
  <c r="G1244" i="1"/>
  <c r="G1254" i="1"/>
  <c r="G1262" i="1"/>
  <c r="G1270" i="1"/>
  <c r="G1278" i="1"/>
  <c r="G1286" i="1"/>
  <c r="G1294" i="1"/>
  <c r="G1302" i="1"/>
  <c r="G1315" i="1"/>
  <c r="G1320" i="1"/>
  <c r="H1325" i="1"/>
  <c r="H1328" i="1"/>
  <c r="G1328" i="1"/>
  <c r="G1338" i="1"/>
  <c r="G1343" i="1"/>
  <c r="H1375" i="1"/>
  <c r="G1381" i="1"/>
  <c r="H1381" i="1"/>
  <c r="H1384" i="1"/>
  <c r="G1387" i="1"/>
  <c r="H1387" i="1"/>
  <c r="H1497" i="1"/>
  <c r="G1497" i="1"/>
  <c r="G1194" i="1"/>
  <c r="G1199" i="1"/>
  <c r="H1203" i="1"/>
  <c r="G1210" i="1"/>
  <c r="H1219" i="1"/>
  <c r="G1226" i="1"/>
  <c r="G1231" i="1"/>
  <c r="H1235" i="1"/>
  <c r="G1247" i="1"/>
  <c r="H1249" i="1"/>
  <c r="G1255" i="1"/>
  <c r="H1257" i="1"/>
  <c r="G1263" i="1"/>
  <c r="H1265" i="1"/>
  <c r="G1271" i="1"/>
  <c r="H1273" i="1"/>
  <c r="G1279" i="1"/>
  <c r="H1281" i="1"/>
  <c r="G1287" i="1"/>
  <c r="H1289" i="1"/>
  <c r="G1295" i="1"/>
  <c r="H1297" i="1"/>
  <c r="G1303" i="1"/>
  <c r="G1313" i="1"/>
  <c r="H1321" i="1"/>
  <c r="G1323" i="1"/>
  <c r="G1357" i="1"/>
  <c r="H1407" i="1"/>
  <c r="E50" i="4"/>
  <c r="D46" i="1" s="1"/>
  <c r="F54" i="4"/>
  <c r="H1318" i="1"/>
  <c r="G1318" i="1"/>
  <c r="J1455" i="1"/>
  <c r="H1455" i="1"/>
  <c r="G1455" i="1"/>
  <c r="G1413" i="1"/>
  <c r="H1413" i="1"/>
  <c r="H1422" i="1"/>
  <c r="G1422" i="1"/>
  <c r="J1445" i="1"/>
  <c r="H1445" i="1"/>
  <c r="G1445" i="1"/>
  <c r="J1459" i="1"/>
  <c r="G1459" i="1"/>
  <c r="I1459" i="1" s="1"/>
  <c r="G1461" i="1"/>
  <c r="H1461" i="1"/>
  <c r="I1463" i="1"/>
  <c r="J1476" i="1"/>
  <c r="G1476" i="1"/>
  <c r="I1476" i="1" s="1"/>
  <c r="G1557" i="1"/>
  <c r="H1557" i="1"/>
  <c r="F50" i="6"/>
  <c r="C1344" i="1"/>
  <c r="G1396" i="1"/>
  <c r="G1399" i="1"/>
  <c r="H1399" i="1"/>
  <c r="H1404" i="1"/>
  <c r="H1419" i="1"/>
  <c r="H1457" i="1"/>
  <c r="J1457" i="1"/>
  <c r="G1457" i="1"/>
  <c r="I1457" i="1" s="1"/>
  <c r="H1459" i="1"/>
  <c r="H1502" i="1"/>
  <c r="G1502" i="1"/>
  <c r="H1523" i="1"/>
  <c r="G1523" i="1"/>
  <c r="H1563" i="1"/>
  <c r="G1563" i="1"/>
  <c r="H1575" i="1"/>
  <c r="G1575" i="1"/>
  <c r="F7" i="4"/>
  <c r="G1464" i="1"/>
  <c r="J1464" i="1"/>
  <c r="H1464" i="1"/>
  <c r="H1494" i="1"/>
  <c r="G1494" i="1"/>
  <c r="H1503" i="1"/>
  <c r="G1503" i="1"/>
  <c r="G1549" i="1"/>
  <c r="H1549" i="1"/>
  <c r="H1518" i="1"/>
  <c r="G1518" i="1"/>
  <c r="G1429" i="1"/>
  <c r="H1429" i="1"/>
  <c r="H1443" i="1"/>
  <c r="H1451" i="1"/>
  <c r="J1451" i="1"/>
  <c r="H1482" i="1"/>
  <c r="G1482" i="1"/>
  <c r="H1490" i="1"/>
  <c r="G1490" i="1"/>
  <c r="H1554" i="1"/>
  <c r="G1554" i="1"/>
  <c r="D263" i="4"/>
  <c r="G1366" i="1"/>
  <c r="G1374" i="1"/>
  <c r="H1391" i="1"/>
  <c r="G1394" i="1"/>
  <c r="G1397" i="1"/>
  <c r="H1397" i="1"/>
  <c r="H1406" i="1"/>
  <c r="G1406" i="1"/>
  <c r="G1415" i="1"/>
  <c r="H1415" i="1"/>
  <c r="H1420" i="1"/>
  <c r="H1439" i="1"/>
  <c r="J1439" i="1"/>
  <c r="G1444" i="1"/>
  <c r="I1444" i="1" s="1"/>
  <c r="J1444" i="1"/>
  <c r="J1458" i="1"/>
  <c r="H1458" i="1"/>
  <c r="H1467" i="1"/>
  <c r="G1467" i="1"/>
  <c r="J1467" i="1"/>
  <c r="H1569" i="1"/>
  <c r="G1569" i="1"/>
  <c r="F485" i="4"/>
  <c r="D484" i="4"/>
  <c r="F632" i="4"/>
  <c r="D625" i="4"/>
  <c r="F5" i="6"/>
  <c r="H24" i="3"/>
  <c r="G1356" i="1"/>
  <c r="H1361" i="1"/>
  <c r="H1369" i="1"/>
  <c r="H1388" i="1"/>
  <c r="H1421" i="1"/>
  <c r="J1446" i="1"/>
  <c r="G1451" i="1"/>
  <c r="I1451" i="1" s="1"/>
  <c r="I1465" i="1"/>
  <c r="G1468" i="1"/>
  <c r="J1468" i="1"/>
  <c r="H1468" i="1"/>
  <c r="H1487" i="1"/>
  <c r="G1487" i="1"/>
  <c r="H1526" i="1"/>
  <c r="G1526" i="1"/>
  <c r="H1546" i="1"/>
  <c r="G1546" i="1"/>
  <c r="H1551" i="1"/>
  <c r="G1551" i="1"/>
  <c r="H1577" i="1"/>
  <c r="G1577" i="1"/>
  <c r="E263" i="4"/>
  <c r="D259" i="1" s="1"/>
  <c r="G1385" i="1"/>
  <c r="G1401" i="1"/>
  <c r="G1417" i="1"/>
  <c r="G1433" i="1"/>
  <c r="G1443" i="1"/>
  <c r="I1443" i="1" s="1"/>
  <c r="J1448" i="1"/>
  <c r="H1448" i="1"/>
  <c r="I1448" i="1" s="1"/>
  <c r="J1478" i="1"/>
  <c r="H1478" i="1"/>
  <c r="I1478" i="1" s="1"/>
  <c r="H1514" i="1"/>
  <c r="G1514" i="1"/>
  <c r="E106" i="4"/>
  <c r="D102" i="1" s="1"/>
  <c r="F312" i="4"/>
  <c r="D311" i="4"/>
  <c r="G1379" i="1"/>
  <c r="G1395" i="1"/>
  <c r="G1411" i="1"/>
  <c r="G1427" i="1"/>
  <c r="I1471" i="1"/>
  <c r="D44" i="4"/>
  <c r="D6" i="4" s="1"/>
  <c r="F45" i="4"/>
  <c r="D215" i="4"/>
  <c r="F216" i="4"/>
  <c r="F421" i="4"/>
  <c r="G1377" i="1"/>
  <c r="G1393" i="1"/>
  <c r="G1409" i="1"/>
  <c r="G1425" i="1"/>
  <c r="G1439" i="1"/>
  <c r="I1439" i="1" s="1"/>
  <c r="J1449" i="1"/>
  <c r="J1452" i="1"/>
  <c r="H1452" i="1"/>
  <c r="H1475" i="1"/>
  <c r="G1475" i="1"/>
  <c r="H1555" i="1"/>
  <c r="G1555" i="1"/>
  <c r="F188" i="4"/>
  <c r="D163" i="4"/>
  <c r="E206" i="5"/>
  <c r="E176" i="5" s="1"/>
  <c r="H23" i="3"/>
  <c r="G1389" i="1"/>
  <c r="H1393" i="1"/>
  <c r="G1405" i="1"/>
  <c r="H1409" i="1"/>
  <c r="G1421" i="1"/>
  <c r="H1425" i="1"/>
  <c r="G1449" i="1"/>
  <c r="I1449" i="1" s="1"/>
  <c r="G1452" i="1"/>
  <c r="I1452" i="1" s="1"/>
  <c r="D69" i="5"/>
  <c r="F70" i="5"/>
  <c r="F122" i="6"/>
  <c r="D114" i="6"/>
  <c r="H29" i="3"/>
  <c r="D363" i="4"/>
  <c r="E593" i="4"/>
  <c r="D587" i="1" s="1"/>
  <c r="D7" i="5"/>
  <c r="F8" i="5"/>
  <c r="H308" i="9"/>
  <c r="E6" i="7"/>
  <c r="D38" i="7"/>
  <c r="C1470" i="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I10" i="9"/>
  <c r="G164" i="9"/>
  <c r="E164" i="9" s="1"/>
  <c r="B164" i="9" s="1"/>
  <c r="M213" i="9"/>
  <c r="G162" i="9"/>
  <c r="E162" i="9" s="1"/>
  <c r="B162" i="9" s="1"/>
  <c r="G1477" i="1"/>
  <c r="I1477" i="1" s="1"/>
  <c r="G1529" i="1"/>
  <c r="G1532" i="1"/>
  <c r="G1535" i="1"/>
  <c r="G1561" i="1"/>
  <c r="G1564" i="1"/>
  <c r="G1567" i="1"/>
  <c r="F210" i="4"/>
  <c r="D529" i="4"/>
  <c r="F530" i="4"/>
  <c r="E567" i="4"/>
  <c r="D561" i="1" s="1"/>
  <c r="F13" i="5"/>
  <c r="F13" i="6"/>
  <c r="F99" i="6"/>
  <c r="D89" i="6"/>
  <c r="F17" i="4"/>
  <c r="D351" i="4"/>
  <c r="E363" i="4"/>
  <c r="D358" i="1" s="1"/>
  <c r="F585" i="4"/>
  <c r="D580" i="4"/>
  <c r="G143" i="9"/>
  <c r="E143" i="9" s="1"/>
  <c r="B143" i="9" s="1"/>
  <c r="F603" i="4"/>
  <c r="F198" i="5"/>
  <c r="D190" i="5"/>
  <c r="D35" i="6"/>
  <c r="F36" i="6"/>
  <c r="H1477" i="1"/>
  <c r="F164" i="4"/>
  <c r="E224" i="4"/>
  <c r="D220" i="1" s="1"/>
  <c r="F119" i="5"/>
  <c r="E35" i="6"/>
  <c r="D643" i="4"/>
  <c r="F416" i="4"/>
  <c r="D459" i="4"/>
  <c r="D420" i="4" s="1"/>
  <c r="F460" i="4"/>
  <c r="H290" i="9"/>
  <c r="D177" i="5"/>
  <c r="F180" i="5"/>
  <c r="E22" i="7"/>
  <c r="D42" i="8"/>
  <c r="G313" i="9" s="1"/>
  <c r="E313" i="9" s="1"/>
  <c r="B55" i="9"/>
  <c r="B82" i="9"/>
  <c r="H21" i="9"/>
  <c r="E643" i="4"/>
  <c r="D637" i="1" s="1"/>
  <c r="E459" i="4"/>
  <c r="D453" i="1" s="1"/>
  <c r="D206" i="5"/>
  <c r="F207" i="5"/>
  <c r="E24" i="9"/>
  <c r="B24" i="9" s="1"/>
  <c r="B42" i="9"/>
  <c r="B223" i="9"/>
  <c r="B247" i="9"/>
  <c r="E118" i="5"/>
  <c r="D1096" i="1" s="1"/>
  <c r="B90" i="9"/>
  <c r="B106" i="9"/>
  <c r="B122" i="9"/>
  <c r="B138" i="9"/>
  <c r="B29" i="9"/>
  <c r="B33" i="9"/>
  <c r="B37" i="9"/>
  <c r="B41" i="9"/>
  <c r="B231" i="9"/>
  <c r="G21" i="9"/>
  <c r="B52" i="9"/>
  <c r="B255" i="9"/>
  <c r="B98" i="9"/>
  <c r="B114" i="9"/>
  <c r="B130" i="9"/>
  <c r="B239" i="9"/>
  <c r="E290" i="9"/>
  <c r="B290" i="9" s="1"/>
  <c r="E69" i="9"/>
  <c r="B69" i="9" s="1"/>
  <c r="E96" i="9"/>
  <c r="B96" i="9" s="1"/>
  <c r="E112" i="9"/>
  <c r="B112" i="9" s="1"/>
  <c r="E128" i="9"/>
  <c r="B128" i="9" s="1"/>
  <c r="B154" i="9"/>
  <c r="F221" i="9"/>
  <c r="B221" i="9" s="1"/>
  <c r="F237" i="9"/>
  <c r="B237" i="9" s="1"/>
  <c r="F253" i="9"/>
  <c r="B253" i="9" s="1"/>
  <c r="F269" i="9"/>
  <c r="B269" i="9" s="1"/>
  <c r="E283" i="9"/>
  <c r="B283" i="9" s="1"/>
  <c r="E146" i="5"/>
  <c r="D1124" i="1" s="1"/>
  <c r="B66" i="9"/>
  <c r="E88" i="9"/>
  <c r="B88" i="9" s="1"/>
  <c r="E104" i="9"/>
  <c r="B104" i="9" s="1"/>
  <c r="E120" i="9"/>
  <c r="B120" i="9" s="1"/>
  <c r="E136" i="9"/>
  <c r="B136" i="9" s="1"/>
  <c r="B146" i="9"/>
  <c r="F229" i="9"/>
  <c r="B229" i="9" s="1"/>
  <c r="F245" i="9"/>
  <c r="B245" i="9" s="1"/>
  <c r="F261" i="9"/>
  <c r="B261" i="9" s="1"/>
  <c r="E304" i="9"/>
  <c r="B304" i="9" s="1"/>
  <c r="F277" i="9"/>
  <c r="H1501" i="1" l="1"/>
  <c r="G1483" i="1"/>
  <c r="G1299" i="1"/>
  <c r="G1056" i="1"/>
  <c r="H1034" i="1"/>
  <c r="E237" i="5"/>
  <c r="E175" i="5" s="1"/>
  <c r="D1152" i="1" s="1"/>
  <c r="D1215" i="1"/>
  <c r="H1216" i="1"/>
  <c r="G1216" i="1"/>
  <c r="F238" i="5"/>
  <c r="E7" i="5"/>
  <c r="F7" i="5" s="1"/>
  <c r="G990" i="1"/>
  <c r="F12" i="5"/>
  <c r="H991" i="1"/>
  <c r="G991" i="1"/>
  <c r="H638" i="1"/>
  <c r="B192" i="9"/>
  <c r="H645" i="1"/>
  <c r="G645" i="1"/>
  <c r="H364" i="1"/>
  <c r="G364" i="1"/>
  <c r="G412" i="1"/>
  <c r="H412" i="1"/>
  <c r="H255" i="1"/>
  <c r="G255" i="1"/>
  <c r="H148" i="1"/>
  <c r="G148" i="1"/>
  <c r="E6" i="4"/>
  <c r="E412" i="4" s="1"/>
  <c r="F50" i="4"/>
  <c r="B313" i="9"/>
  <c r="D412" i="4"/>
  <c r="H16" i="3"/>
  <c r="C2" i="1"/>
  <c r="F420" i="4"/>
  <c r="C414" i="1"/>
  <c r="I22" i="3"/>
  <c r="D1153" i="1"/>
  <c r="H19" i="9"/>
  <c r="E19" i="9" s="1"/>
  <c r="B19" i="9" s="1"/>
  <c r="G311" i="9"/>
  <c r="F206" i="5"/>
  <c r="C1183" i="1"/>
  <c r="F643" i="4"/>
  <c r="C637" i="1"/>
  <c r="G310" i="9"/>
  <c r="E310" i="9" s="1"/>
  <c r="B310" i="9" s="1"/>
  <c r="F190" i="5"/>
  <c r="C1167" i="1"/>
  <c r="F351" i="4"/>
  <c r="D350" i="4"/>
  <c r="C346" i="1"/>
  <c r="G561" i="1"/>
  <c r="H561" i="1"/>
  <c r="H1470" i="1"/>
  <c r="G1470" i="1"/>
  <c r="H587" i="1"/>
  <c r="G587" i="1"/>
  <c r="F215" i="4"/>
  <c r="C211" i="1"/>
  <c r="F311" i="4"/>
  <c r="C306" i="1"/>
  <c r="F106" i="4"/>
  <c r="F263" i="4"/>
  <c r="C259" i="1"/>
  <c r="I1455" i="1"/>
  <c r="I1450" i="1"/>
  <c r="E165" i="9"/>
  <c r="B165" i="9" s="1"/>
  <c r="G1124" i="1"/>
  <c r="H1124" i="1"/>
  <c r="I30" i="3"/>
  <c r="D1453" i="1"/>
  <c r="I25" i="3"/>
  <c r="D1329" i="1"/>
  <c r="F213" i="9"/>
  <c r="H31" i="3"/>
  <c r="C1469" i="1"/>
  <c r="F363" i="4"/>
  <c r="C358" i="1"/>
  <c r="D68" i="5"/>
  <c r="F69" i="5"/>
  <c r="C1047" i="1"/>
  <c r="F224" i="4"/>
  <c r="C220" i="1"/>
  <c r="F89" i="6"/>
  <c r="C1383" i="1"/>
  <c r="D528" i="4"/>
  <c r="F529" i="4"/>
  <c r="C523" i="1"/>
  <c r="E5" i="7"/>
  <c r="D1437" i="1"/>
  <c r="E350" i="4"/>
  <c r="F44" i="4"/>
  <c r="C40" i="1"/>
  <c r="H102" i="1"/>
  <c r="G102" i="1"/>
  <c r="I1440" i="1"/>
  <c r="K1451" i="9"/>
  <c r="G314" i="9"/>
  <c r="E314" i="9" s="1"/>
  <c r="B314" i="9" s="1"/>
  <c r="I34" i="3"/>
  <c r="C1517" i="1"/>
  <c r="G308" i="9"/>
  <c r="E308" i="9" s="1"/>
  <c r="B308" i="9" s="1"/>
  <c r="F177" i="5"/>
  <c r="D176" i="5"/>
  <c r="C1154" i="1"/>
  <c r="F625" i="4"/>
  <c r="C619" i="1"/>
  <c r="I1467" i="1"/>
  <c r="H1344" i="1"/>
  <c r="G1344" i="1"/>
  <c r="F252" i="4"/>
  <c r="C248" i="1"/>
  <c r="H25" i="3"/>
  <c r="F35" i="6"/>
  <c r="C1329" i="1"/>
  <c r="E21" i="9"/>
  <c r="H311" i="9"/>
  <c r="D1183" i="1"/>
  <c r="F163" i="4"/>
  <c r="D151" i="4"/>
  <c r="C159" i="1"/>
  <c r="F580" i="4"/>
  <c r="C574" i="1"/>
  <c r="F118" i="5"/>
  <c r="E68" i="5"/>
  <c r="E141" i="6"/>
  <c r="I1468" i="1"/>
  <c r="F484" i="4"/>
  <c r="C478" i="1"/>
  <c r="F146" i="5"/>
  <c r="D6" i="5"/>
  <c r="H20" i="3"/>
  <c r="C985" i="1"/>
  <c r="G1096" i="1"/>
  <c r="H1096" i="1"/>
  <c r="F459" i="4"/>
  <c r="C453" i="1"/>
  <c r="E528" i="4"/>
  <c r="F114" i="6"/>
  <c r="H27" i="3"/>
  <c r="C1408" i="1"/>
  <c r="E151" i="4"/>
  <c r="D298" i="4"/>
  <c r="D141" i="6"/>
  <c r="I1464" i="1"/>
  <c r="E420" i="4"/>
  <c r="H46" i="1"/>
  <c r="G46" i="1"/>
  <c r="E312" i="9" l="1"/>
  <c r="H1215" i="1"/>
  <c r="G1215" i="1"/>
  <c r="I23" i="3"/>
  <c r="D1214" i="1"/>
  <c r="F237" i="5"/>
  <c r="D985" i="1"/>
  <c r="G985" i="1" s="1"/>
  <c r="I20" i="3"/>
  <c r="E6" i="5"/>
  <c r="D984" i="1" s="1"/>
  <c r="D2" i="1"/>
  <c r="H2" i="1" s="1"/>
  <c r="I16" i="3"/>
  <c r="F6" i="4"/>
  <c r="G40" i="1"/>
  <c r="H40" i="1"/>
  <c r="G478" i="1"/>
  <c r="H478" i="1"/>
  <c r="H637" i="1"/>
  <c r="G637" i="1"/>
  <c r="D407" i="4"/>
  <c r="F298" i="4"/>
  <c r="C293" i="1"/>
  <c r="F151" i="4"/>
  <c r="H17" i="3"/>
  <c r="D289" i="4"/>
  <c r="C147" i="1"/>
  <c r="H248" i="1"/>
  <c r="G248" i="1"/>
  <c r="F176" i="5"/>
  <c r="D175" i="5"/>
  <c r="H22" i="3"/>
  <c r="C1153" i="1"/>
  <c r="E408" i="4"/>
  <c r="D403" i="1" s="1"/>
  <c r="D345" i="1"/>
  <c r="E407" i="4"/>
  <c r="D402" i="1" s="1"/>
  <c r="H220" i="1"/>
  <c r="G220" i="1"/>
  <c r="C1435" i="1"/>
  <c r="F141" i="6"/>
  <c r="H28" i="3"/>
  <c r="G1154" i="1"/>
  <c r="H1154" i="1"/>
  <c r="G1469" i="1"/>
  <c r="H1469" i="1"/>
  <c r="G306" i="1"/>
  <c r="H306" i="1"/>
  <c r="E289" i="4"/>
  <c r="I17" i="3"/>
  <c r="D147" i="1"/>
  <c r="H1437" i="1"/>
  <c r="G1437" i="1"/>
  <c r="B213" i="9"/>
  <c r="H211" i="1"/>
  <c r="G211" i="1"/>
  <c r="G346" i="1"/>
  <c r="H346" i="1"/>
  <c r="H1183" i="1"/>
  <c r="G1183" i="1"/>
  <c r="D639" i="4"/>
  <c r="F412" i="4"/>
  <c r="C407" i="1"/>
  <c r="I21" i="3"/>
  <c r="D1046" i="1"/>
  <c r="H523" i="1"/>
  <c r="G523" i="1"/>
  <c r="E311" i="9"/>
  <c r="B311" i="9" s="1"/>
  <c r="G318" i="9"/>
  <c r="E318" i="9" s="1"/>
  <c r="G453" i="1"/>
  <c r="H453" i="1"/>
  <c r="G1383" i="1"/>
  <c r="H1383" i="1"/>
  <c r="H159" i="1"/>
  <c r="G159" i="1"/>
  <c r="I28" i="3"/>
  <c r="D1435" i="1"/>
  <c r="H1047" i="1"/>
  <c r="G1047" i="1"/>
  <c r="D408" i="4"/>
  <c r="F350" i="4"/>
  <c r="C345" i="1"/>
  <c r="B21" i="9"/>
  <c r="H21" i="3"/>
  <c r="F68" i="5"/>
  <c r="C1046" i="1"/>
  <c r="H259" i="1"/>
  <c r="G259" i="1"/>
  <c r="H1167" i="1"/>
  <c r="G1167" i="1"/>
  <c r="G414" i="1"/>
  <c r="H414" i="1"/>
  <c r="G1517" i="1"/>
  <c r="H1517" i="1"/>
  <c r="H11" i="3"/>
  <c r="H1408" i="1"/>
  <c r="G1408" i="1"/>
  <c r="H985" i="1"/>
  <c r="I29" i="3"/>
  <c r="D1436" i="1"/>
  <c r="G316" i="9"/>
  <c r="E316" i="9" s="1"/>
  <c r="E635" i="4"/>
  <c r="D629" i="1" s="1"/>
  <c r="D414" i="1"/>
  <c r="E636" i="4"/>
  <c r="D630" i="1" s="1"/>
  <c r="D522" i="1"/>
  <c r="G278" i="9"/>
  <c r="C984" i="1"/>
  <c r="G574" i="1"/>
  <c r="H574" i="1"/>
  <c r="H1329" i="1"/>
  <c r="G1329" i="1"/>
  <c r="H9" i="3"/>
  <c r="H619" i="1"/>
  <c r="G619" i="1"/>
  <c r="E639" i="4"/>
  <c r="D407" i="1"/>
  <c r="D636" i="4"/>
  <c r="F528" i="4"/>
  <c r="C522" i="1"/>
  <c r="H358" i="1"/>
  <c r="G358" i="1"/>
  <c r="H1453" i="1"/>
  <c r="G1453" i="1"/>
  <c r="D635" i="4"/>
  <c r="G1214" i="1" l="1"/>
  <c r="H1214" i="1"/>
  <c r="G285" i="9"/>
  <c r="E285" i="9" s="1"/>
  <c r="B285" i="9" s="1"/>
  <c r="H278" i="9"/>
  <c r="E278" i="9" s="1"/>
  <c r="B278" i="9" s="1"/>
  <c r="F6" i="5"/>
  <c r="G2" i="1"/>
  <c r="H8" i="3"/>
  <c r="G984" i="1"/>
  <c r="H984" i="1"/>
  <c r="E315" i="9"/>
  <c r="I10" i="3" s="1"/>
  <c r="B316" i="9"/>
  <c r="F408" i="4"/>
  <c r="C403" i="1"/>
  <c r="H1153" i="1"/>
  <c r="G1153" i="1"/>
  <c r="H1436" i="1"/>
  <c r="G1436" i="1"/>
  <c r="G1046" i="1"/>
  <c r="H1046" i="1"/>
  <c r="H407" i="1"/>
  <c r="G407" i="1"/>
  <c r="E413" i="4"/>
  <c r="E291" i="4"/>
  <c r="D287" i="1" s="1"/>
  <c r="D285" i="1"/>
  <c r="E290" i="4"/>
  <c r="D286" i="1" s="1"/>
  <c r="N3" i="9"/>
  <c r="I11" i="3"/>
  <c r="D413" i="4"/>
  <c r="F289" i="4"/>
  <c r="D291" i="4"/>
  <c r="C285" i="1"/>
  <c r="D290" i="4"/>
  <c r="G1435" i="1"/>
  <c r="H1435" i="1"/>
  <c r="F175" i="5"/>
  <c r="C1152" i="1"/>
  <c r="H293" i="1"/>
  <c r="G293" i="1"/>
  <c r="F407" i="4"/>
  <c r="C402" i="1"/>
  <c r="D633" i="1"/>
  <c r="G522" i="1"/>
  <c r="H522" i="1"/>
  <c r="K3" i="9"/>
  <c r="F639" i="4"/>
  <c r="C633" i="1"/>
  <c r="E317" i="9"/>
  <c r="I9" i="3" s="1"/>
  <c r="B318" i="9"/>
  <c r="F636" i="4"/>
  <c r="C630" i="1"/>
  <c r="F635" i="4"/>
  <c r="C629" i="1"/>
  <c r="H345" i="1"/>
  <c r="G345" i="1"/>
  <c r="G147" i="1"/>
  <c r="H147" i="1"/>
  <c r="E277" i="9" l="1"/>
  <c r="I8" i="3" s="1"/>
  <c r="M3" i="9"/>
  <c r="F291" i="4"/>
  <c r="C287" i="1"/>
  <c r="E640" i="4"/>
  <c r="E415" i="4"/>
  <c r="D410" i="1" s="1"/>
  <c r="D408" i="1"/>
  <c r="E414" i="4"/>
  <c r="D409" i="1" s="1"/>
  <c r="H403" i="1"/>
  <c r="G403" i="1"/>
  <c r="G285" i="1"/>
  <c r="H285" i="1"/>
  <c r="G633" i="1"/>
  <c r="H633" i="1"/>
  <c r="D415" i="4"/>
  <c r="F413" i="4"/>
  <c r="D640" i="4"/>
  <c r="C408" i="1"/>
  <c r="D414" i="4"/>
  <c r="G1152" i="1"/>
  <c r="H1152" i="1"/>
  <c r="G402" i="1"/>
  <c r="H402" i="1"/>
  <c r="G629" i="1"/>
  <c r="H629" i="1"/>
  <c r="G630" i="1"/>
  <c r="H630" i="1"/>
  <c r="F290" i="4"/>
  <c r="C286" i="1"/>
  <c r="E642" i="4" l="1"/>
  <c r="D634" i="1"/>
  <c r="E641" i="4"/>
  <c r="F415" i="4"/>
  <c r="C410" i="1"/>
  <c r="G286" i="1"/>
  <c r="H286" i="1"/>
  <c r="F414" i="4"/>
  <c r="C409" i="1"/>
  <c r="G287" i="1"/>
  <c r="H287" i="1"/>
  <c r="G408" i="1"/>
  <c r="H408" i="1"/>
  <c r="F640" i="4"/>
  <c r="D642" i="4"/>
  <c r="C634" i="1"/>
  <c r="D641" i="4"/>
  <c r="D646" i="4" l="1"/>
  <c r="F642" i="4"/>
  <c r="C636" i="1"/>
  <c r="G410" i="1"/>
  <c r="H410" i="1"/>
  <c r="E645" i="4"/>
  <c r="D635" i="1"/>
  <c r="F641" i="4"/>
  <c r="D645" i="4"/>
  <c r="C635" i="1"/>
  <c r="G634" i="1"/>
  <c r="H634" i="1"/>
  <c r="H409" i="1"/>
  <c r="G409" i="1"/>
  <c r="E646" i="4"/>
  <c r="D636" i="1"/>
  <c r="D640" i="1" l="1"/>
  <c r="I19" i="3"/>
  <c r="I18" i="3"/>
  <c r="D639" i="1"/>
  <c r="G636" i="1"/>
  <c r="H636" i="1"/>
  <c r="H635" i="1"/>
  <c r="G635" i="1"/>
  <c r="F645" i="4"/>
  <c r="H18" i="3"/>
  <c r="C639" i="1"/>
  <c r="G276" i="9"/>
  <c r="E276" i="9" s="1"/>
  <c r="B276" i="9" s="1"/>
  <c r="F646" i="4"/>
  <c r="H19" i="3"/>
  <c r="C640" i="1"/>
  <c r="G640" i="1" l="1"/>
  <c r="H640" i="1"/>
  <c r="H639" i="1"/>
  <c r="G639" i="1"/>
  <c r="H7" i="3"/>
  <c r="J3" i="9" l="1"/>
  <c r="H274" i="9" l="1"/>
  <c r="M272" i="9"/>
  <c r="L272" i="9"/>
  <c r="G274" i="9"/>
  <c r="I13" i="9"/>
  <c r="H18" i="9"/>
  <c r="J8" i="9"/>
  <c r="G18" i="9"/>
  <c r="G16" i="9"/>
  <c r="I8" i="9"/>
  <c r="K13" i="9"/>
  <c r="I11" i="9"/>
  <c r="J12" i="9"/>
  <c r="K6" i="9"/>
  <c r="H16" i="9"/>
  <c r="G17" i="9"/>
  <c r="H17" i="9"/>
  <c r="J10" i="9"/>
  <c r="K9" i="9"/>
  <c r="J7" i="9"/>
  <c r="J11" i="9"/>
  <c r="J17" i="9"/>
  <c r="G15" i="9"/>
  <c r="I7" i="9"/>
  <c r="J6" i="9"/>
  <c r="I6" i="9"/>
  <c r="I17" i="9"/>
  <c r="K5" i="9"/>
  <c r="M15" i="9"/>
  <c r="J13" i="9"/>
  <c r="K10" i="9"/>
  <c r="I12" i="9"/>
  <c r="M16" i="9"/>
  <c r="L15" i="9"/>
  <c r="H15" i="9"/>
  <c r="I5" i="9"/>
  <c r="J9" i="9"/>
  <c r="J5" i="9"/>
  <c r="K7" i="9"/>
  <c r="I9" i="9"/>
  <c r="K8" i="9"/>
  <c r="K12" i="9"/>
  <c r="K11" i="9"/>
  <c r="L16" i="9"/>
  <c r="F15" i="9" l="1"/>
  <c r="E6" i="9"/>
  <c r="B6" i="9" s="1"/>
  <c r="F272" i="9"/>
  <c r="B272" i="9" s="1"/>
  <c r="E18" i="9"/>
  <c r="B18" i="9" s="1"/>
  <c r="F16" i="9"/>
  <c r="E274" i="9"/>
  <c r="B274" i="9" s="1"/>
  <c r="E9" i="9"/>
  <c r="B9" i="9" s="1"/>
  <c r="E12" i="9"/>
  <c r="B12" i="9" s="1"/>
  <c r="E7" i="9"/>
  <c r="B7" i="9" s="1"/>
  <c r="E17" i="9"/>
  <c r="B17" i="9" s="1"/>
  <c r="E15" i="9"/>
  <c r="E13" i="9"/>
  <c r="B13" i="9" s="1"/>
  <c r="E5" i="9"/>
  <c r="E11" i="9"/>
  <c r="B11" i="9" s="1"/>
  <c r="F20" i="9"/>
  <c r="E10" i="9"/>
  <c r="B10" i="9" s="1"/>
  <c r="E8" i="9"/>
  <c r="B8" i="9" s="1"/>
  <c r="E16" i="9"/>
  <c r="F14" i="9" l="1"/>
  <c r="F3" i="9" s="1"/>
  <c r="B16" i="9"/>
  <c r="E20" i="9"/>
  <c r="I7" i="3"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<sst xmlns="http://schemas.openxmlformats.org/spreadsheetml/2006/main" count="4374" uniqueCount="3426">
  <si>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</si>
  <si>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</si>
  <si>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</si>
  <si>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</si>
  <si>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</si>
  <si>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</si>
  <si>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</si>
  <si>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</si>
  <si>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</si>
  <si>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</si>
  <si>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</si>
  <si>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</si>
  <si>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</si>
  <si>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</si>
  <si>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</si>
  <si>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</si>
  <si>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</si>
  <si>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</si>
  <si>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</si>
  <si>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</si>
  <si>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</si>
  <si>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</si>
  <si>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</si>
  <si>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</si>
  <si>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</si>
  <si>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</si>
  <si>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</si>
  <si>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</si>
  <si>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</si>
  <si>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</si>
  <si>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</si>
  <si>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SVEUČILIŠNI RAČUNSKI CENTAR</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</si>
  <si>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</si>
  <si>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</si>
  <si>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</si>
  <si>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</si>
  <si>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</si>
  <si>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</si>
  <si>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</si>
  <si>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</si>
  <si>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</si>
  <si>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</si>
  <si>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</si>
  <si>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</si>
  <si>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</si>
  <si>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</si>
  <si>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</si>
  <si>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</si>
  <si>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</si>
  <si>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23665 - SVEUČILIŠTE U ZAGREBU  SVEUČILIŠNI RAČUNSKI CENTAR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</si>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</sst>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10606900.779999999</v>
      </c>
      <c r="D2" s="6">
        <f>'PR-RAS'!E6</f>
        <v>10465669.620000001</v>
      </c>
      <c r="E2" s="6">
        <v>0</v>
      </c>
      <c r="F2" s="6">
        <v>0</v>
      </c>
      <c r="G2" s="7">
        <f t="shared" ref="G2:G264" si="0">(B2/1000)*(C2*1+D2*2)</f>
        <v>31538.240020000005</v>
      </c>
      <c r="H2" s="7">
        <f t="shared" ref="H2:H264" si="1">ABS(C2-ROUND(C2,0))+ABS(D2-ROUND(D2,0))</f>
        <v>0.59999999962747097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3082925.71</v>
      </c>
      <c r="D46" s="1">
        <f>'PR-RAS'!E50</f>
        <v>2094118.68</v>
      </c>
      <c r="E46" s="1">
        <v>0</v>
      </c>
      <c r="F46" s="1">
        <v>0</v>
      </c>
      <c r="G46" s="2">
        <f t="shared" si="0"/>
        <v>327202.33815000003</v>
      </c>
      <c r="H46" s="2">
        <f t="shared" si="1"/>
        <v>0.61000000010244548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2723247.41</v>
      </c>
      <c r="D50" s="1">
        <f>'PR-RAS'!E54</f>
        <v>1494191.24</v>
      </c>
      <c r="E50" s="1">
        <v>0</v>
      </c>
      <c r="F50" s="1">
        <v>0</v>
      </c>
      <c r="G50" s="2">
        <f t="shared" si="0"/>
        <v>279869.86461000005</v>
      </c>
      <c r="H50" s="2">
        <f t="shared" si="1"/>
        <v>0.65000000013969839</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123863.87</v>
      </c>
      <c r="D51" s="1">
        <f>'PR-RAS'!E55</f>
        <v>53581.7</v>
      </c>
      <c r="E51" s="1">
        <v>0</v>
      </c>
      <c r="F51" s="1">
        <v>0</v>
      </c>
      <c r="G51" s="2">
        <f t="shared" si="0"/>
        <v>11551.363499999999</v>
      </c>
      <c r="H51" s="2">
        <f t="shared" si="1"/>
        <v>0.430000000007567</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1122979.04</v>
      </c>
      <c r="D53" s="1">
        <f>'PR-RAS'!E57</f>
        <v>1440609.54</v>
      </c>
      <c r="E53" s="1">
        <v>0</v>
      </c>
      <c r="F53" s="1">
        <v>0</v>
      </c>
      <c r="G53" s="2">
        <f t="shared" si="0"/>
        <v>208218.30223999999</v>
      </c>
      <c r="H53" s="2">
        <f t="shared" si="1"/>
        <v>0.5</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1476404.5</v>
      </c>
      <c r="D54" s="1">
        <f>'PR-RAS'!E58</f>
        <v>0</v>
      </c>
      <c r="E54" s="1">
        <v>0</v>
      </c>
      <c r="F54" s="1">
        <v>0</v>
      </c>
      <c r="G54" s="2">
        <f t="shared" si="0"/>
        <v>78249.438500000004</v>
      </c>
      <c r="H54" s="2">
        <f t="shared" si="1"/>
        <v>0.5</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359678.3</v>
      </c>
      <c r="D73" s="1">
        <f>'PR-RAS'!E77</f>
        <v>599927.43999999994</v>
      </c>
      <c r="E73" s="1">
        <v>0</v>
      </c>
      <c r="F73" s="1">
        <v>0</v>
      </c>
      <c r="G73" s="2">
        <f t="shared" si="0"/>
        <v>112286.38895999998</v>
      </c>
      <c r="H73" s="2">
        <f t="shared" si="1"/>
        <v>0.73999999993247911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318530.45</v>
      </c>
      <c r="D74" s="1">
        <f>'PR-RAS'!E78</f>
        <v>520719.97</v>
      </c>
      <c r="E74" s="1">
        <v>0</v>
      </c>
      <c r="F74" s="1">
        <v>0</v>
      </c>
      <c r="G74" s="2">
        <f t="shared" si="0"/>
        <v>99277.838469999988</v>
      </c>
      <c r="H74" s="2">
        <f t="shared" si="1"/>
        <v>0.48000000003958121</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41147.85</v>
      </c>
      <c r="D76" s="1">
        <f>'PR-RAS'!E80</f>
        <v>79207.47</v>
      </c>
      <c r="E76" s="1">
        <v>0</v>
      </c>
      <c r="F76" s="1">
        <v>0</v>
      </c>
      <c r="G76" s="2">
        <f t="shared" si="0"/>
        <v>14967.20925</v>
      </c>
      <c r="H76" s="2">
        <f t="shared" si="1"/>
        <v>0.62000000000261934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1778.74</v>
      </c>
      <c r="D78" s="1">
        <f>'PR-RAS'!E82</f>
        <v>2399.16</v>
      </c>
      <c r="E78" s="1">
        <v>0</v>
      </c>
      <c r="F78" s="1">
        <v>0</v>
      </c>
      <c r="G78" s="2">
        <f t="shared" si="0"/>
        <v>506.43361999999996</v>
      </c>
      <c r="H78" s="2">
        <f t="shared" si="1"/>
        <v>0.41999999999984539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1778.74</v>
      </c>
      <c r="D79" s="1">
        <f>'PR-RAS'!E83</f>
        <v>2399.16</v>
      </c>
      <c r="E79" s="1">
        <v>0</v>
      </c>
      <c r="F79" s="1">
        <v>0</v>
      </c>
      <c r="G79" s="2">
        <f t="shared" si="0"/>
        <v>513.01067999999998</v>
      </c>
      <c r="H79" s="2">
        <f t="shared" si="1"/>
        <v>0.41999999999984539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1422.17</v>
      </c>
      <c r="D81" s="1">
        <f>'PR-RAS'!E85</f>
        <v>2014.01</v>
      </c>
      <c r="E81" s="1">
        <v>0</v>
      </c>
      <c r="F81" s="1">
        <v>0</v>
      </c>
      <c r="G81" s="2">
        <f t="shared" si="0"/>
        <v>436.01520000000005</v>
      </c>
      <c r="H81" s="2">
        <f t="shared" si="1"/>
        <v>0.18000000000006366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356.57</v>
      </c>
      <c r="D82" s="1">
        <f>'PR-RAS'!E86</f>
        <v>385.15</v>
      </c>
      <c r="E82" s="1">
        <v>0</v>
      </c>
      <c r="F82" s="1">
        <v>0</v>
      </c>
      <c r="G82" s="2">
        <f t="shared" si="0"/>
        <v>91.276469999999989</v>
      </c>
      <c r="H82" s="2">
        <f t="shared" si="1"/>
        <v>0.57999999999998408</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5195</v>
      </c>
      <c r="D102" s="1">
        <f>'PR-RAS'!E106</f>
        <v>0</v>
      </c>
      <c r="E102" s="1">
        <v>0</v>
      </c>
      <c r="F102" s="1">
        <v>0</v>
      </c>
      <c r="G102" s="2">
        <f t="shared" si="0"/>
        <v>524.69500000000005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5195</v>
      </c>
      <c r="D108" s="1">
        <f>'PR-RAS'!E112</f>
        <v>0</v>
      </c>
      <c r="E108" s="1">
        <v>0</v>
      </c>
      <c r="F108" s="1">
        <v>0</v>
      </c>
      <c r="G108" s="2">
        <f t="shared" si="0"/>
        <v>555.86500000000001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5195</v>
      </c>
      <c r="D113" s="1">
        <f>'PR-RAS'!E117</f>
        <v>0</v>
      </c>
      <c r="E113" s="1">
        <v>0</v>
      </c>
      <c r="F113" s="1">
        <v>0</v>
      </c>
      <c r="G113" s="2">
        <f t="shared" si="0"/>
        <v>581.84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747289.96</v>
      </c>
      <c r="D120" s="1">
        <f>'PR-RAS'!E124</f>
        <v>809895.33</v>
      </c>
      <c r="E120" s="1">
        <v>0</v>
      </c>
      <c r="F120" s="1">
        <v>0</v>
      </c>
      <c r="G120" s="2">
        <f t="shared" si="0"/>
        <v>281682.59378</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747289.96</v>
      </c>
      <c r="D121" s="1">
        <f>'PR-RAS'!E125</f>
        <v>809895.33</v>
      </c>
      <c r="E121" s="1">
        <v>0</v>
      </c>
      <c r="F121" s="1">
        <v>0</v>
      </c>
      <c r="G121" s="2">
        <f t="shared" si="0"/>
        <v>284049.67440000002</v>
      </c>
      <c r="H121" s="2">
        <f t="shared" si="1"/>
        <v>0.36999999999534339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747289.96</v>
      </c>
      <c r="D123" s="1">
        <f>'PR-RAS'!E127</f>
        <v>809895.33</v>
      </c>
      <c r="E123" s="1">
        <v>0</v>
      </c>
      <c r="F123" s="1">
        <v>0</v>
      </c>
      <c r="G123" s="2">
        <f t="shared" si="0"/>
        <v>288783.83564</v>
      </c>
      <c r="H123" s="2">
        <f t="shared" si="1"/>
        <v>0.36999999999534339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6758104.7799999993</v>
      </c>
      <c r="D129" s="1">
        <f>'PR-RAS'!E133</f>
        <v>7546917.4500000002</v>
      </c>
      <c r="E129" s="1">
        <v>0</v>
      </c>
      <c r="F129" s="1">
        <v>0</v>
      </c>
      <c r="G129" s="2">
        <f t="shared" si="0"/>
        <v>2797048.2790399999</v>
      </c>
      <c r="H129" s="2">
        <f t="shared" si="1"/>
        <v>0.67000000085681677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6758104.7799999993</v>
      </c>
      <c r="D130" s="1">
        <f>'PR-RAS'!E134</f>
        <v>7546917.4500000002</v>
      </c>
      <c r="E130" s="1">
        <v>0</v>
      </c>
      <c r="F130" s="1">
        <v>0</v>
      </c>
      <c r="G130" s="2">
        <f t="shared" si="0"/>
        <v>2818900.2187200002</v>
      </c>
      <c r="H130" s="2">
        <f t="shared" si="1"/>
        <v>0.67000000085681677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6119787.0599999996</v>
      </c>
      <c r="D131" s="1">
        <f>'PR-RAS'!E135</f>
        <v>7110395.9000000004</v>
      </c>
      <c r="E131" s="1">
        <v>0</v>
      </c>
      <c r="F131" s="1">
        <v>0</v>
      </c>
      <c r="G131" s="2">
        <f t="shared" si="0"/>
        <v>2644275.2518000002</v>
      </c>
      <c r="H131" s="2">
        <f t="shared" si="1"/>
        <v>0.15999999921768904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638317.72</v>
      </c>
      <c r="D132" s="1">
        <f>'PR-RAS'!E136</f>
        <v>436521.55</v>
      </c>
      <c r="E132" s="1">
        <v>0</v>
      </c>
      <c r="F132" s="1">
        <v>0</v>
      </c>
      <c r="G132" s="2">
        <f t="shared" si="0"/>
        <v>197988.26741999999</v>
      </c>
      <c r="H132" s="2">
        <f t="shared" si="1"/>
        <v>0.73000000003958121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11606.59</v>
      </c>
      <c r="D135" s="1">
        <f>'PR-RAS'!E139</f>
        <v>12339</v>
      </c>
      <c r="E135" s="1">
        <v>0</v>
      </c>
      <c r="F135" s="1">
        <v>0</v>
      </c>
      <c r="G135" s="2">
        <f t="shared" si="0"/>
        <v>4862.1350599999996</v>
      </c>
      <c r="H135" s="2">
        <f t="shared" si="1"/>
        <v>0.40999999999985448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11606.59</v>
      </c>
      <c r="D146" s="1">
        <f>'PR-RAS'!E150</f>
        <v>12339</v>
      </c>
      <c r="E146" s="1">
        <v>0</v>
      </c>
      <c r="F146" s="1">
        <v>0</v>
      </c>
      <c r="G146" s="2">
        <f t="shared" si="0"/>
        <v>5261.2655499999992</v>
      </c>
      <c r="H146" s="2">
        <f t="shared" si="1"/>
        <v>0.40999999999985448</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8502109.9399999995</v>
      </c>
      <c r="D147" s="1">
        <f>'PR-RAS'!E151</f>
        <v>10289771.52</v>
      </c>
      <c r="E147" s="1">
        <v>0</v>
      </c>
      <c r="F147" s="1">
        <v>0</v>
      </c>
      <c r="G147" s="2">
        <f t="shared" si="0"/>
        <v>4245921.3350799996</v>
      </c>
      <c r="H147" s="2">
        <f t="shared" si="1"/>
        <v>0.54000000096857548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6047721.6399999997</v>
      </c>
      <c r="D148" s="1">
        <f>'PR-RAS'!E152</f>
        <v>7523011.0999999996</v>
      </c>
      <c r="E148" s="1">
        <v>0</v>
      </c>
      <c r="F148" s="1">
        <v>0</v>
      </c>
      <c r="G148" s="2">
        <f t="shared" si="0"/>
        <v>3100780.34448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5014790.6499999994</v>
      </c>
      <c r="D149" s="1">
        <f>'PR-RAS'!E153</f>
        <v>6264412.9400000004</v>
      </c>
      <c r="E149" s="1">
        <v>0</v>
      </c>
      <c r="F149" s="1">
        <v>0</v>
      </c>
      <c r="G149" s="2">
        <f t="shared" si="0"/>
        <v>2596455.2464399999</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4997747.3</v>
      </c>
      <c r="D150" s="1">
        <f>'PR-RAS'!E154</f>
        <v>6243885.4400000004</v>
      </c>
      <c r="E150" s="1">
        <v>0</v>
      </c>
      <c r="F150" s="1">
        <v>0</v>
      </c>
      <c r="G150" s="2">
        <f t="shared" si="0"/>
        <v>2605342.2088199998</v>
      </c>
      <c r="H150" s="2">
        <f t="shared" si="1"/>
        <v>0.74000000022351742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17043.349999999999</v>
      </c>
      <c r="D151" s="1">
        <f>'PR-RAS'!E155</f>
        <v>20527.5</v>
      </c>
      <c r="E151" s="1">
        <v>0</v>
      </c>
      <c r="F151" s="1">
        <v>0</v>
      </c>
      <c r="G151" s="2">
        <f t="shared" si="0"/>
        <v>8714.7524999999987</v>
      </c>
      <c r="H151" s="2">
        <f t="shared" si="1"/>
        <v>0.84999999999854481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271213.3</v>
      </c>
      <c r="D154" s="1">
        <f>'PR-RAS'!E158</f>
        <v>297075.14</v>
      </c>
      <c r="E154" s="1">
        <v>0</v>
      </c>
      <c r="F154" s="1">
        <v>0</v>
      </c>
      <c r="G154" s="2">
        <f t="shared" si="0"/>
        <v>132400.62774</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761717.69000000006</v>
      </c>
      <c r="D155" s="1">
        <f>'PR-RAS'!E159</f>
        <v>961523.02</v>
      </c>
      <c r="E155" s="1">
        <v>0</v>
      </c>
      <c r="F155" s="1">
        <v>0</v>
      </c>
      <c r="G155" s="2">
        <f t="shared" si="0"/>
        <v>413453.61442</v>
      </c>
      <c r="H155" s="2">
        <f t="shared" si="1"/>
        <v>0.32999999995809048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761689.89</v>
      </c>
      <c r="D157" s="1">
        <f>'PR-RAS'!E161</f>
        <v>961493.02</v>
      </c>
      <c r="E157" s="1">
        <v>0</v>
      </c>
      <c r="F157" s="1">
        <v>0</v>
      </c>
      <c r="G157" s="2">
        <f t="shared" si="0"/>
        <v>418809.44508000003</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27.8</v>
      </c>
      <c r="D158" s="1">
        <f>'PR-RAS'!E162</f>
        <v>30</v>
      </c>
      <c r="E158" s="1">
        <v>0</v>
      </c>
      <c r="F158" s="1">
        <v>0</v>
      </c>
      <c r="G158" s="2">
        <f t="shared" si="0"/>
        <v>13.784599999999999</v>
      </c>
      <c r="H158" s="2">
        <f t="shared" si="1"/>
        <v>0.19999999999999929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2261692.33</v>
      </c>
      <c r="D159" s="1">
        <f>'PR-RAS'!E163</f>
        <v>2464451.5699999998</v>
      </c>
      <c r="E159" s="1">
        <v>0</v>
      </c>
      <c r="F159" s="1">
        <v>0</v>
      </c>
      <c r="G159" s="2">
        <f t="shared" si="0"/>
        <v>1136114.0842599999</v>
      </c>
      <c r="H159" s="2">
        <f t="shared" si="1"/>
        <v>0.76000000024214387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232531.39</v>
      </c>
      <c r="D160" s="1">
        <f>'PR-RAS'!E164</f>
        <v>220772.2</v>
      </c>
      <c r="E160" s="1">
        <v>0</v>
      </c>
      <c r="F160" s="1">
        <v>0</v>
      </c>
      <c r="G160" s="2">
        <f t="shared" si="0"/>
        <v>107178.05061000001</v>
      </c>
      <c r="H160" s="2">
        <f t="shared" si="1"/>
        <v>0.59000000002561137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74818.37</v>
      </c>
      <c r="D161" s="1">
        <f>'PR-RAS'!E165</f>
        <v>92687.46</v>
      </c>
      <c r="E161" s="1">
        <v>0</v>
      </c>
      <c r="F161" s="1">
        <v>0</v>
      </c>
      <c r="G161" s="2">
        <f t="shared" si="0"/>
        <v>41630.926400000004</v>
      </c>
      <c r="H161" s="2">
        <f t="shared" si="1"/>
        <v>0.83000000000174623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123937.41</v>
      </c>
      <c r="D162" s="1">
        <f>'PR-RAS'!E166</f>
        <v>113277.17</v>
      </c>
      <c r="E162" s="1">
        <v>0</v>
      </c>
      <c r="F162" s="1">
        <v>0</v>
      </c>
      <c r="G162" s="2">
        <f t="shared" si="0"/>
        <v>56429.171750000001</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33775.61</v>
      </c>
      <c r="D163" s="1">
        <f>'PR-RAS'!E167</f>
        <v>14807.57</v>
      </c>
      <c r="E163" s="1">
        <v>0</v>
      </c>
      <c r="F163" s="1">
        <v>0</v>
      </c>
      <c r="G163" s="2">
        <f t="shared" si="0"/>
        <v>10269.3015</v>
      </c>
      <c r="H163" s="2">
        <f t="shared" si="1"/>
        <v>0.81999999999970896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636370.53999999992</v>
      </c>
      <c r="D165" s="1">
        <f>'PR-RAS'!E169</f>
        <v>591764.43999999994</v>
      </c>
      <c r="E165" s="1">
        <v>0</v>
      </c>
      <c r="F165" s="1">
        <v>0</v>
      </c>
      <c r="G165" s="2">
        <f t="shared" si="0"/>
        <v>298463.50488000002</v>
      </c>
      <c r="H165" s="2">
        <f t="shared" si="1"/>
        <v>0.90000000002328306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28046.87</v>
      </c>
      <c r="D166" s="1">
        <f>'PR-RAS'!E170</f>
        <v>26209.78</v>
      </c>
      <c r="E166" s="1">
        <v>0</v>
      </c>
      <c r="F166" s="1">
        <v>0</v>
      </c>
      <c r="G166" s="2">
        <f t="shared" si="0"/>
        <v>13276.960949999999</v>
      </c>
      <c r="H166" s="2">
        <f t="shared" si="1"/>
        <v>0.35000000000218279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569100.86</v>
      </c>
      <c r="D168" s="1">
        <f>'PR-RAS'!E172</f>
        <v>518045.53</v>
      </c>
      <c r="E168" s="1">
        <v>0</v>
      </c>
      <c r="F168" s="1">
        <v>0</v>
      </c>
      <c r="G168" s="2">
        <f t="shared" si="0"/>
        <v>268067.05064000003</v>
      </c>
      <c r="H168" s="2">
        <f t="shared" si="1"/>
        <v>0.60999999998603016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35437.4</v>
      </c>
      <c r="D169" s="1">
        <f>'PR-RAS'!E173</f>
        <v>32653.86</v>
      </c>
      <c r="E169" s="1">
        <v>0</v>
      </c>
      <c r="F169" s="1">
        <v>0</v>
      </c>
      <c r="G169" s="2">
        <f t="shared" si="0"/>
        <v>16925.18016</v>
      </c>
      <c r="H169" s="2">
        <f t="shared" si="1"/>
        <v>0.54000000000087311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1702.21</v>
      </c>
      <c r="D170" s="1">
        <f>'PR-RAS'!E174</f>
        <v>1270.7</v>
      </c>
      <c r="E170" s="1">
        <v>0</v>
      </c>
      <c r="F170" s="1">
        <v>0</v>
      </c>
      <c r="G170" s="2">
        <f t="shared" si="0"/>
        <v>717.17009000000019</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2083.1999999999998</v>
      </c>
      <c r="D172" s="1">
        <f>'PR-RAS'!E176</f>
        <v>13584.57</v>
      </c>
      <c r="E172" s="1">
        <v>0</v>
      </c>
      <c r="F172" s="1">
        <v>0</v>
      </c>
      <c r="G172" s="2">
        <f t="shared" si="0"/>
        <v>5002.1501400000006</v>
      </c>
      <c r="H172" s="2">
        <f t="shared" si="1"/>
        <v>0.63000000000010914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1274049.8</v>
      </c>
      <c r="D173" s="1">
        <f>'PR-RAS'!E177</f>
        <v>1532182.5299999998</v>
      </c>
      <c r="E173" s="1">
        <v>0</v>
      </c>
      <c r="F173" s="1">
        <v>0</v>
      </c>
      <c r="G173" s="2">
        <f t="shared" si="0"/>
        <v>746207.35591999989</v>
      </c>
      <c r="H173" s="2">
        <f t="shared" si="1"/>
        <v>0.67000000015832484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30129.24</v>
      </c>
      <c r="D174" s="1">
        <f>'PR-RAS'!E178</f>
        <v>24249.759999999998</v>
      </c>
      <c r="E174" s="1">
        <v>0</v>
      </c>
      <c r="F174" s="1">
        <v>0</v>
      </c>
      <c r="G174" s="2">
        <f t="shared" si="0"/>
        <v>13602.775479999998</v>
      </c>
      <c r="H174" s="2">
        <f t="shared" si="1"/>
        <v>0.48000000000320142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179108.09</v>
      </c>
      <c r="D175" s="1">
        <f>'PR-RAS'!E179</f>
        <v>191128.01</v>
      </c>
      <c r="E175" s="1">
        <v>0</v>
      </c>
      <c r="F175" s="1">
        <v>0</v>
      </c>
      <c r="G175" s="2">
        <f t="shared" si="0"/>
        <v>97677.355139999985</v>
      </c>
      <c r="H175" s="2">
        <f t="shared" si="1"/>
        <v>0.10000000000582077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28602.06</v>
      </c>
      <c r="D176" s="1">
        <f>'PR-RAS'!E180</f>
        <v>23650.14</v>
      </c>
      <c r="E176" s="1">
        <v>0</v>
      </c>
      <c r="F176" s="1">
        <v>0</v>
      </c>
      <c r="G176" s="2">
        <f t="shared" si="0"/>
        <v>13282.909499999998</v>
      </c>
      <c r="H176" s="2">
        <f t="shared" si="1"/>
        <v>0.2000000000007276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54813.07</v>
      </c>
      <c r="D177" s="1">
        <f>'PR-RAS'!E181</f>
        <v>60276</v>
      </c>
      <c r="E177" s="1">
        <v>0</v>
      </c>
      <c r="F177" s="1">
        <v>0</v>
      </c>
      <c r="G177" s="2">
        <f t="shared" si="0"/>
        <v>30864.25232</v>
      </c>
      <c r="H177" s="2">
        <f t="shared" si="1"/>
        <v>6.9999999999708962E-2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445757.76</v>
      </c>
      <c r="D178" s="1">
        <f>'PR-RAS'!E182</f>
        <v>411568.07</v>
      </c>
      <c r="E178" s="1">
        <v>0</v>
      </c>
      <c r="F178" s="1">
        <v>0</v>
      </c>
      <c r="G178" s="2">
        <f t="shared" si="0"/>
        <v>224594.22029999996</v>
      </c>
      <c r="H178" s="2">
        <f t="shared" si="1"/>
        <v>0.30999999999767169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20289.439999999999</v>
      </c>
      <c r="D179" s="1">
        <f>'PR-RAS'!E183</f>
        <v>28229.7</v>
      </c>
      <c r="E179" s="1">
        <v>0</v>
      </c>
      <c r="F179" s="1">
        <v>0</v>
      </c>
      <c r="G179" s="2">
        <f t="shared" si="0"/>
        <v>13661.293519999999</v>
      </c>
      <c r="H179" s="2">
        <f t="shared" si="1"/>
        <v>0.73999999999796273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278496.46000000002</v>
      </c>
      <c r="D180" s="1">
        <f>'PR-RAS'!E184</f>
        <v>568359.56000000006</v>
      </c>
      <c r="E180" s="1">
        <v>0</v>
      </c>
      <c r="F180" s="1">
        <v>0</v>
      </c>
      <c r="G180" s="2">
        <f t="shared" si="0"/>
        <v>253323.58882</v>
      </c>
      <c r="H180" s="2">
        <f t="shared" si="1"/>
        <v>0.8999999999650754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15382.08</v>
      </c>
      <c r="D181" s="1">
        <f>'PR-RAS'!E185</f>
        <v>23379.14</v>
      </c>
      <c r="E181" s="1">
        <v>0</v>
      </c>
      <c r="F181" s="1">
        <v>0</v>
      </c>
      <c r="G181" s="2">
        <f t="shared" si="0"/>
        <v>11185.264799999999</v>
      </c>
      <c r="H181" s="2">
        <f t="shared" si="1"/>
        <v>0.21999999999934516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221471.6</v>
      </c>
      <c r="D182" s="1">
        <f>'PR-RAS'!E186</f>
        <v>201342.15</v>
      </c>
      <c r="E182" s="1">
        <v>0</v>
      </c>
      <c r="F182" s="1">
        <v>0</v>
      </c>
      <c r="G182" s="2">
        <f t="shared" si="0"/>
        <v>112972.2179</v>
      </c>
      <c r="H182" s="2">
        <f t="shared" si="1"/>
        <v>0.54999999998835847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538.11</v>
      </c>
      <c r="D183" s="1">
        <f>'PR-RAS'!E187</f>
        <v>610</v>
      </c>
      <c r="E183" s="1">
        <v>0</v>
      </c>
      <c r="F183" s="1">
        <v>0</v>
      </c>
      <c r="G183" s="2">
        <f t="shared" si="0"/>
        <v>319.97602000000001</v>
      </c>
      <c r="H183" s="2">
        <f t="shared" si="1"/>
        <v>0.11000000000001364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118202.49</v>
      </c>
      <c r="D184" s="1">
        <f>'PR-RAS'!E188</f>
        <v>119122.40000000001</v>
      </c>
      <c r="E184" s="1">
        <v>0</v>
      </c>
      <c r="F184" s="1">
        <v>0</v>
      </c>
      <c r="G184" s="2">
        <f t="shared" si="0"/>
        <v>65229.854070000009</v>
      </c>
      <c r="H184" s="2">
        <f t="shared" si="1"/>
        <v>0.89000000001396984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5478</v>
      </c>
      <c r="D185" s="1">
        <f>'PR-RAS'!E189</f>
        <v>10816.8</v>
      </c>
      <c r="E185" s="1">
        <v>0</v>
      </c>
      <c r="F185" s="1">
        <v>0</v>
      </c>
      <c r="G185" s="2">
        <f t="shared" si="0"/>
        <v>4988.5343999999996</v>
      </c>
      <c r="H185" s="2">
        <f t="shared" si="1"/>
        <v>0.2000000000007276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1960.18</v>
      </c>
      <c r="D186" s="1">
        <f>'PR-RAS'!E190</f>
        <v>2237.21</v>
      </c>
      <c r="E186" s="1">
        <v>0</v>
      </c>
      <c r="F186" s="1">
        <v>0</v>
      </c>
      <c r="G186" s="2">
        <f t="shared" si="0"/>
        <v>1190.4010000000001</v>
      </c>
      <c r="H186" s="2">
        <f t="shared" si="1"/>
        <v>0.39000000000010004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48827.26</v>
      </c>
      <c r="D187" s="1">
        <f>'PR-RAS'!E191</f>
        <v>43099.87</v>
      </c>
      <c r="E187" s="1">
        <v>0</v>
      </c>
      <c r="F187" s="1">
        <v>0</v>
      </c>
      <c r="G187" s="2">
        <f t="shared" si="0"/>
        <v>25115.022000000001</v>
      </c>
      <c r="H187" s="2">
        <f t="shared" si="1"/>
        <v>0.38999999999941792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47821.41</v>
      </c>
      <c r="D188" s="1">
        <f>'PR-RAS'!E192</f>
        <v>47971.26</v>
      </c>
      <c r="E188" s="1">
        <v>0</v>
      </c>
      <c r="F188" s="1">
        <v>0</v>
      </c>
      <c r="G188" s="2">
        <f t="shared" si="0"/>
        <v>26883.854909999998</v>
      </c>
      <c r="H188" s="2">
        <f t="shared" si="1"/>
        <v>0.67000000000552973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8528.52</v>
      </c>
      <c r="D189" s="1">
        <f>'PR-RAS'!E193</f>
        <v>10548.66</v>
      </c>
      <c r="E189" s="1">
        <v>0</v>
      </c>
      <c r="F189" s="1">
        <v>0</v>
      </c>
      <c r="G189" s="2">
        <f t="shared" si="0"/>
        <v>5569.6579199999996</v>
      </c>
      <c r="H189" s="2">
        <f t="shared" si="1"/>
        <v>0.81999999999970896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355.29</v>
      </c>
      <c r="D190" s="1">
        <f>'PR-RAS'!E194</f>
        <v>623.01</v>
      </c>
      <c r="E190" s="1">
        <v>0</v>
      </c>
      <c r="F190" s="1">
        <v>0</v>
      </c>
      <c r="G190" s="2">
        <f t="shared" si="0"/>
        <v>302.64758999999998</v>
      </c>
      <c r="H190" s="2">
        <f t="shared" si="1"/>
        <v>0.30000000000001137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5231.83</v>
      </c>
      <c r="D191" s="1">
        <f>'PR-RAS'!E195</f>
        <v>3825.59</v>
      </c>
      <c r="E191" s="1">
        <v>0</v>
      </c>
      <c r="F191" s="1">
        <v>0</v>
      </c>
      <c r="G191" s="2">
        <f t="shared" si="0"/>
        <v>2447.7719000000002</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3734.66</v>
      </c>
      <c r="D192" s="1">
        <f>'PR-RAS'!E196</f>
        <v>3402.68</v>
      </c>
      <c r="E192" s="1">
        <v>0</v>
      </c>
      <c r="F192" s="1">
        <v>0</v>
      </c>
      <c r="G192" s="2">
        <f t="shared" si="0"/>
        <v>2013.14382</v>
      </c>
      <c r="H192" s="2">
        <f t="shared" si="1"/>
        <v>0.66000000000030923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3734.66</v>
      </c>
      <c r="D206" s="1">
        <f>'PR-RAS'!E210</f>
        <v>3402.68</v>
      </c>
      <c r="E206" s="1">
        <v>0</v>
      </c>
      <c r="F206" s="1">
        <v>0</v>
      </c>
      <c r="G206" s="2">
        <f t="shared" si="0"/>
        <v>2160.7040999999999</v>
      </c>
      <c r="H206" s="2">
        <f t="shared" si="1"/>
        <v>0.66000000000030923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2619.34</v>
      </c>
      <c r="D207" s="1">
        <f>'PR-RAS'!E211</f>
        <v>2410.85</v>
      </c>
      <c r="E207" s="1">
        <v>0</v>
      </c>
      <c r="F207" s="1">
        <v>0</v>
      </c>
      <c r="G207" s="2">
        <f t="shared" si="0"/>
        <v>1532.8542399999999</v>
      </c>
      <c r="H207" s="2">
        <f t="shared" si="1"/>
        <v>0.49000000000023647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13.73</v>
      </c>
      <c r="D208" s="1">
        <f>'PR-RAS'!E212</f>
        <v>0.7</v>
      </c>
      <c r="E208" s="1">
        <v>0</v>
      </c>
      <c r="F208" s="1">
        <v>0</v>
      </c>
      <c r="G208" s="2">
        <f t="shared" si="0"/>
        <v>3.13191</v>
      </c>
      <c r="H208" s="2">
        <f t="shared" si="1"/>
        <v>0.56999999999999962</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1101.5899999999999</v>
      </c>
      <c r="D209" s="1">
        <f>'PR-RAS'!E213</f>
        <v>991.13</v>
      </c>
      <c r="E209" s="1">
        <v>0</v>
      </c>
      <c r="F209" s="1">
        <v>0</v>
      </c>
      <c r="G209" s="2">
        <f t="shared" si="0"/>
        <v>641.44079999999997</v>
      </c>
      <c r="H209" s="2">
        <f t="shared" si="1"/>
        <v>0.54000000000007731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182765.87</v>
      </c>
      <c r="D220" s="1">
        <f>'PR-RAS'!E224</f>
        <v>292558.03000000003</v>
      </c>
      <c r="E220" s="1">
        <v>0</v>
      </c>
      <c r="F220" s="1">
        <v>0</v>
      </c>
      <c r="G220" s="2">
        <f t="shared" si="0"/>
        <v>168166.14267</v>
      </c>
      <c r="H220" s="2">
        <f t="shared" si="1"/>
        <v>0.16000000003259629</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182765.87</v>
      </c>
      <c r="D243" s="1">
        <f>'PR-RAS'!E247</f>
        <v>292558.03000000003</v>
      </c>
      <c r="E243" s="1">
        <v>0</v>
      </c>
      <c r="F243" s="1">
        <v>0</v>
      </c>
      <c r="G243" s="2">
        <f t="shared" si="0"/>
        <v>185827.42706000002</v>
      </c>
      <c r="H243" s="2">
        <f t="shared" si="1"/>
        <v>0.16000000003259629</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136582.32</v>
      </c>
      <c r="E244" s="1">
        <v>0</v>
      </c>
      <c r="F244" s="1">
        <v>0</v>
      </c>
      <c r="G244" s="2">
        <f t="shared" si="0"/>
        <v>66379.007519999999</v>
      </c>
      <c r="H244" s="2">
        <f t="shared" si="1"/>
        <v>0.32000000000698492</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182765.87</v>
      </c>
      <c r="D246" s="1">
        <f>'PR-RAS'!E250</f>
        <v>155975.71</v>
      </c>
      <c r="E246" s="1">
        <v>0</v>
      </c>
      <c r="F246" s="1">
        <v>0</v>
      </c>
      <c r="G246" s="2">
        <f t="shared" si="0"/>
        <v>121205.73604999999</v>
      </c>
      <c r="H246" s="2">
        <f t="shared" si="1"/>
        <v>0.42000000001280569</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6195.44</v>
      </c>
      <c r="D248" s="1">
        <f>'PR-RAS'!E252</f>
        <v>6348.14</v>
      </c>
      <c r="E248" s="1">
        <v>0</v>
      </c>
      <c r="F248" s="1">
        <v>0</v>
      </c>
      <c r="G248" s="2">
        <f t="shared" si="0"/>
        <v>4666.2548400000005</v>
      </c>
      <c r="H248" s="2">
        <f t="shared" si="1"/>
        <v>0.57999999999992724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6195.44</v>
      </c>
      <c r="D255" s="1">
        <f>'PR-RAS'!E259</f>
        <v>6348.14</v>
      </c>
      <c r="E255" s="1">
        <v>0</v>
      </c>
      <c r="F255" s="1">
        <v>0</v>
      </c>
      <c r="G255" s="2">
        <f t="shared" si="0"/>
        <v>4798.4968800000006</v>
      </c>
      <c r="H255" s="2">
        <f t="shared" si="1"/>
        <v>0.57999999999992724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6195.44</v>
      </c>
      <c r="D256" s="1">
        <f>'PR-RAS'!E260</f>
        <v>6348.14</v>
      </c>
      <c r="E256" s="1">
        <v>0</v>
      </c>
      <c r="F256" s="1">
        <v>0</v>
      </c>
      <c r="G256" s="2">
        <f t="shared" si="0"/>
        <v>4817.3886000000002</v>
      </c>
      <c r="H256" s="2">
        <f t="shared" si="1"/>
        <v>0.57999999999992724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8502109.9399999995</v>
      </c>
      <c r="D285" s="1">
        <f>'PR-RAS'!E289</f>
        <v>10289771.52</v>
      </c>
      <c r="E285" s="1">
        <v>0</v>
      </c>
      <c r="F285" s="1">
        <v>0</v>
      </c>
      <c r="G285" s="2">
        <f t="shared" si="8"/>
        <v>8259189.4463199982</v>
      </c>
      <c r="H285" s="2">
        <f t="shared" si="9"/>
        <v>0.54000000096857548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2104790.84</v>
      </c>
      <c r="D286" s="1">
        <f>'PR-RAS'!E290</f>
        <v>175898.10000000149</v>
      </c>
      <c r="E286" s="1">
        <v>0</v>
      </c>
      <c r="F286" s="1">
        <v>0</v>
      </c>
      <c r="G286" s="2">
        <f t="shared" si="8"/>
        <v>700127.3064000007</v>
      </c>
      <c r="H286" s="2">
        <f t="shared" si="9"/>
        <v>0.26000000163912773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1498899.52</v>
      </c>
      <c r="D288" s="1">
        <f>'PR-RAS'!E292</f>
        <v>1499198.32</v>
      </c>
      <c r="E288" s="1">
        <v>0</v>
      </c>
      <c r="F288" s="1">
        <v>0</v>
      </c>
      <c r="G288" s="2">
        <f t="shared" si="8"/>
        <v>1290723.99792</v>
      </c>
      <c r="H288" s="2">
        <f t="shared" si="9"/>
        <v>0.80000000004656613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63474.74</v>
      </c>
      <c r="D290" s="1">
        <f>'PR-RAS'!E294</f>
        <v>68034.880000000005</v>
      </c>
      <c r="E290" s="1">
        <v>0</v>
      </c>
      <c r="F290" s="1">
        <v>0</v>
      </c>
      <c r="G290" s="2">
        <f t="shared" si="8"/>
        <v>57668.360499999995</v>
      </c>
      <c r="H290" s="2">
        <f t="shared" si="9"/>
        <v>0.37999999999738066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75958.98</v>
      </c>
      <c r="D291" s="1">
        <f>'PR-RAS'!E295</f>
        <v>80290.289999999994</v>
      </c>
      <c r="E291" s="1">
        <v>0</v>
      </c>
      <c r="F291" s="1">
        <v>0</v>
      </c>
      <c r="G291" s="2">
        <f t="shared" si="8"/>
        <v>68596.472399999999</v>
      </c>
      <c r="H291" s="2">
        <f t="shared" si="9"/>
        <v>0.30999999999767169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721.09</v>
      </c>
      <c r="D293" s="1">
        <f>'PR-RAS'!E298</f>
        <v>0</v>
      </c>
      <c r="E293" s="1">
        <v>0</v>
      </c>
      <c r="F293" s="1">
        <v>0</v>
      </c>
      <c r="G293" s="2">
        <f t="shared" si="8"/>
        <v>210.55828</v>
      </c>
      <c r="H293" s="2">
        <f t="shared" si="9"/>
        <v>9.0000000000031832E-2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721.09</v>
      </c>
      <c r="D306" s="1">
        <f>'PR-RAS'!E311</f>
        <v>0</v>
      </c>
      <c r="E306" s="1">
        <v>0</v>
      </c>
      <c r="F306" s="1">
        <v>0</v>
      </c>
      <c r="G306" s="2">
        <f t="shared" si="8"/>
        <v>219.93245000000002</v>
      </c>
      <c r="H306" s="2">
        <f t="shared" si="9"/>
        <v>9.0000000000031832E-2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721.09</v>
      </c>
      <c r="D307" s="1">
        <f>'PR-RAS'!E312</f>
        <v>0</v>
      </c>
      <c r="E307" s="1">
        <v>0</v>
      </c>
      <c r="F307" s="1">
        <v>0</v>
      </c>
      <c r="G307" s="2">
        <f t="shared" si="8"/>
        <v>220.65353999999999</v>
      </c>
      <c r="H307" s="2">
        <f t="shared" si="9"/>
        <v>9.0000000000031832E-2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721.09</v>
      </c>
      <c r="D308" s="1">
        <f>'PR-RAS'!E313</f>
        <v>0</v>
      </c>
      <c r="E308" s="1">
        <v>0</v>
      </c>
      <c r="F308" s="1">
        <v>0</v>
      </c>
      <c r="G308" s="2">
        <f t="shared" si="8"/>
        <v>221.37463</v>
      </c>
      <c r="H308" s="2">
        <f t="shared" si="9"/>
        <v>9.0000000000031832E-2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2122505.54</v>
      </c>
      <c r="D345" s="1">
        <f>'PR-RAS'!E350</f>
        <v>586106.11</v>
      </c>
      <c r="E345" s="1">
        <v>0</v>
      </c>
      <c r="F345" s="1">
        <v>0</v>
      </c>
      <c r="G345" s="2">
        <f t="shared" si="8"/>
        <v>1133382.9094399998</v>
      </c>
      <c r="H345" s="2">
        <f t="shared" si="9"/>
        <v>0.56999999994877726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104038.35</v>
      </c>
      <c r="D346" s="1">
        <f>'PR-RAS'!E351</f>
        <v>0</v>
      </c>
      <c r="E346" s="1">
        <v>0</v>
      </c>
      <c r="F346" s="1">
        <v>0</v>
      </c>
      <c r="G346" s="2">
        <f t="shared" si="8"/>
        <v>35893.230750000002</v>
      </c>
      <c r="H346" s="2">
        <f t="shared" si="9"/>
        <v>0.35000000000582077</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104038.35</v>
      </c>
      <c r="D351" s="1">
        <f>'PR-RAS'!E356</f>
        <v>0</v>
      </c>
      <c r="E351" s="1">
        <v>0</v>
      </c>
      <c r="F351" s="1">
        <v>0</v>
      </c>
      <c r="G351" s="2">
        <f t="shared" si="8"/>
        <v>36413.422500000001</v>
      </c>
      <c r="H351" s="2">
        <f t="shared" si="9"/>
        <v>0.35000000000582077</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104038.35</v>
      </c>
      <c r="D354" s="1">
        <f>'PR-RAS'!E359</f>
        <v>0</v>
      </c>
      <c r="E354" s="1">
        <v>0</v>
      </c>
      <c r="F354" s="1">
        <v>0</v>
      </c>
      <c r="G354" s="2">
        <f t="shared" si="8"/>
        <v>36725.537550000001</v>
      </c>
      <c r="H354" s="2">
        <f t="shared" si="9"/>
        <v>0.35000000000582077</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1727985.4899999998</v>
      </c>
      <c r="D358" s="1">
        <f>'PR-RAS'!E363</f>
        <v>500868.86</v>
      </c>
      <c r="E358" s="1">
        <v>0</v>
      </c>
      <c r="F358" s="1">
        <v>0</v>
      </c>
      <c r="G358" s="2">
        <f t="shared" si="8"/>
        <v>974511.18596999999</v>
      </c>
      <c r="H358" s="2">
        <f t="shared" si="9"/>
        <v>0.62999999977182597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1727985.4899999998</v>
      </c>
      <c r="D364" s="1">
        <f>'PR-RAS'!E369</f>
        <v>500868.86</v>
      </c>
      <c r="E364" s="1">
        <v>0</v>
      </c>
      <c r="F364" s="1">
        <v>0</v>
      </c>
      <c r="G364" s="2">
        <f t="shared" si="8"/>
        <v>990889.52522999991</v>
      </c>
      <c r="H364" s="2">
        <f t="shared" si="9"/>
        <v>0.62999999977182597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1715112.95</v>
      </c>
      <c r="D365" s="1">
        <f>'PR-RAS'!E370</f>
        <v>312651.37</v>
      </c>
      <c r="E365" s="1">
        <v>0</v>
      </c>
      <c r="F365" s="1">
        <v>0</v>
      </c>
      <c r="G365" s="2">
        <f t="shared" si="8"/>
        <v>851911.31115999992</v>
      </c>
      <c r="H365" s="2">
        <f t="shared" si="9"/>
        <v>0.42000000004190952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12026.41</v>
      </c>
      <c r="D366" s="1">
        <f>'PR-RAS'!E371</f>
        <v>186809.38</v>
      </c>
      <c r="E366" s="1">
        <v>0</v>
      </c>
      <c r="F366" s="1">
        <v>0</v>
      </c>
      <c r="G366" s="2">
        <f t="shared" si="8"/>
        <v>140760.48705</v>
      </c>
      <c r="H366" s="2">
        <f t="shared" si="9"/>
        <v>0.79000000000451109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846.13</v>
      </c>
      <c r="D371" s="1">
        <f>'PR-RAS'!E376</f>
        <v>1408.11</v>
      </c>
      <c r="E371" s="1">
        <v>0</v>
      </c>
      <c r="F371" s="1">
        <v>0</v>
      </c>
      <c r="G371" s="2">
        <f t="shared" si="8"/>
        <v>1355.0695000000001</v>
      </c>
      <c r="H371" s="2">
        <f t="shared" si="9"/>
        <v>0.23999999999989541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290481.7</v>
      </c>
      <c r="D397" s="1">
        <f>'PR-RAS'!E402</f>
        <v>85237.25</v>
      </c>
      <c r="E397" s="1">
        <v>0</v>
      </c>
      <c r="F397" s="1">
        <v>0</v>
      </c>
      <c r="G397" s="2">
        <f t="shared" si="8"/>
        <v>182538.65520000001</v>
      </c>
      <c r="H397" s="2">
        <f t="shared" si="9"/>
        <v>0.54999999998835847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290481.7</v>
      </c>
      <c r="D398" s="1">
        <f>'PR-RAS'!E403</f>
        <v>85237.25</v>
      </c>
      <c r="E398" s="1">
        <v>0</v>
      </c>
      <c r="F398" s="1">
        <v>0</v>
      </c>
      <c r="G398" s="2">
        <f t="shared" si="8"/>
        <v>182999.61140000002</v>
      </c>
      <c r="H398" s="2">
        <f t="shared" si="9"/>
        <v>0.54999999998835847</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2121784.4500000002</v>
      </c>
      <c r="D403" s="1">
        <f>'PR-RAS'!E408</f>
        <v>586106.11</v>
      </c>
      <c r="E403" s="1">
        <v>0</v>
      </c>
      <c r="F403" s="1">
        <v>0</v>
      </c>
      <c r="G403" s="2">
        <f t="shared" si="8"/>
        <v>1324186.6613400001</v>
      </c>
      <c r="H403" s="2">
        <f t="shared" si="9"/>
        <v>0.56000000017229468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10607621.869999999</v>
      </c>
      <c r="D407" s="1">
        <f>'PR-RAS'!E412</f>
        <v>10465669.620000001</v>
      </c>
      <c r="E407" s="1">
        <v>0</v>
      </c>
      <c r="F407" s="1">
        <v>0</v>
      </c>
      <c r="G407" s="2">
        <f t="shared" si="8"/>
        <v>12804818.210660001</v>
      </c>
      <c r="H407" s="2">
        <f t="shared" si="9"/>
        <v>0.50999999977648258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10624615.48</v>
      </c>
      <c r="D408" s="1">
        <f>'PR-RAS'!E413</f>
        <v>10875877.629999999</v>
      </c>
      <c r="E408" s="1">
        <v>0</v>
      </c>
      <c r="F408" s="1">
        <v>0</v>
      </c>
      <c r="G408" s="2">
        <f t="shared" si="8"/>
        <v>13177182.891179999</v>
      </c>
      <c r="H408" s="2">
        <f t="shared" si="9"/>
        <v>0.85000000149011612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16993.610000001267</v>
      </c>
      <c r="D410" s="1">
        <f>'PR-RAS'!E415</f>
        <v>410208.00999999791</v>
      </c>
      <c r="E410" s="1">
        <v>0</v>
      </c>
      <c r="F410" s="1">
        <v>0</v>
      </c>
      <c r="G410" s="2">
        <f t="shared" si="8"/>
        <v>342500.53866999882</v>
      </c>
      <c r="H410" s="2">
        <f t="shared" si="9"/>
        <v>0.39999999664723873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1498899.52</v>
      </c>
      <c r="D411" s="1">
        <f>'PR-RAS'!E416</f>
        <v>1499198.32</v>
      </c>
      <c r="E411" s="1">
        <v>0</v>
      </c>
      <c r="F411" s="1">
        <v>0</v>
      </c>
      <c r="G411" s="2">
        <f t="shared" si="8"/>
        <v>1843891.4256</v>
      </c>
      <c r="H411" s="2">
        <f t="shared" si="9"/>
        <v>0.80000000004656613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63474.74</v>
      </c>
      <c r="D413" s="1">
        <f>'PR-RAS'!E418</f>
        <v>68034.880000000005</v>
      </c>
      <c r="E413" s="1">
        <v>0</v>
      </c>
      <c r="F413" s="1">
        <v>0</v>
      </c>
      <c r="G413" s="2">
        <f t="shared" si="8"/>
        <v>82212.334000000003</v>
      </c>
      <c r="H413" s="2">
        <f t="shared" si="9"/>
        <v>0.37999999999738066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22803.11</v>
      </c>
      <c r="D631" s="1">
        <f>'PR-RAS'!E637</f>
        <v>22803.11</v>
      </c>
      <c r="E631" s="1">
        <v>0</v>
      </c>
      <c r="F631" s="1">
        <v>0</v>
      </c>
      <c r="G631" s="2">
        <f t="shared" si="10"/>
        <v>43097.877899999999</v>
      </c>
      <c r="H631" s="2">
        <f t="shared" si="11"/>
        <v>0.22000000000116415</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10607621.869999999</v>
      </c>
      <c r="D633" s="1">
        <f>'PR-RAS'!E639</f>
        <v>10465669.620000001</v>
      </c>
      <c r="E633" s="1">
        <v>0</v>
      </c>
      <c r="F633" s="1">
        <v>0</v>
      </c>
      <c r="G633" s="2">
        <f t="shared" si="10"/>
        <v>19932623.421519998</v>
      </c>
      <c r="H633" s="2">
        <f t="shared" si="11"/>
        <v>0.50999999977648258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10624615.48</v>
      </c>
      <c r="D634" s="1">
        <f>'PR-RAS'!E640</f>
        <v>10875877.629999999</v>
      </c>
      <c r="E634" s="1">
        <v>0</v>
      </c>
      <c r="F634" s="1">
        <v>0</v>
      </c>
      <c r="G634" s="2">
        <f t="shared" si="10"/>
        <v>20494242.67842</v>
      </c>
      <c r="H634" s="2">
        <f t="shared" si="11"/>
        <v>0.85000000149011612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16993.610000001267</v>
      </c>
      <c r="D636" s="1">
        <f>'PR-RAS'!E642</f>
        <v>410208.00999999791</v>
      </c>
      <c r="E636" s="1">
        <v>0</v>
      </c>
      <c r="F636" s="1">
        <v>0</v>
      </c>
      <c r="G636" s="2">
        <f t="shared" si="10"/>
        <v>531755.11504999816</v>
      </c>
      <c r="H636" s="2">
        <f t="shared" si="11"/>
        <v>0.39999999664723873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1521702.6300000001</v>
      </c>
      <c r="D637" s="1">
        <f>'PR-RAS'!E643</f>
        <v>1522001.4300000002</v>
      </c>
      <c r="E637" s="1">
        <v>0</v>
      </c>
      <c r="F637" s="1">
        <v>0</v>
      </c>
      <c r="G637" s="2">
        <f t="shared" si="10"/>
        <v>2903788.6916400003</v>
      </c>
      <c r="H637" s="2">
        <f t="shared" si="11"/>
        <v>0.80000000004656613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1504709.0199999989</v>
      </c>
      <c r="D639" s="1">
        <f>'PR-RAS'!E645</f>
        <v>1111793.4200000023</v>
      </c>
      <c r="E639" s="1">
        <v>0</v>
      </c>
      <c r="F639" s="1">
        <v>0</v>
      </c>
      <c r="G639" s="2">
        <f t="shared" si="10"/>
        <v>2378652.7586800018</v>
      </c>
      <c r="H639" s="2">
        <f t="shared" si="11"/>
        <v>0.44000000110827386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1086.6600000000001</v>
      </c>
      <c r="D641" s="1">
        <f>'PR-RAS'!E647</f>
        <v>403.47</v>
      </c>
      <c r="E641" s="1">
        <v>0</v>
      </c>
      <c r="F641" s="1">
        <v>0</v>
      </c>
      <c r="G641" s="2">
        <f t="shared" si="10"/>
        <v>1211.9040000000002</v>
      </c>
      <c r="H641" s="2">
        <f t="shared" si="11"/>
        <v>0.80999999999994543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1991329.51</v>
      </c>
      <c r="D642" s="1">
        <f>'PR-RAS'!E649</f>
        <v>2065883.96</v>
      </c>
      <c r="E642" s="1">
        <v>0</v>
      </c>
      <c r="F642" s="1">
        <v>0</v>
      </c>
      <c r="G642" s="2">
        <f t="shared" si="10"/>
        <v>3924905.4526299997</v>
      </c>
      <c r="H642" s="2">
        <f t="shared" si="11"/>
        <v>0.53000000002793968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2020038.89</v>
      </c>
      <c r="D643" s="1">
        <f>'PR-RAS'!E650</f>
        <v>1988709.03</v>
      </c>
      <c r="E643" s="1">
        <v>0</v>
      </c>
      <c r="F643" s="1">
        <v>0</v>
      </c>
      <c r="G643" s="2">
        <f t="shared" si="10"/>
        <v>3850367.3619000004</v>
      </c>
      <c r="H643" s="2">
        <f t="shared" si="11"/>
        <v>0.14000000013038516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1945484.44</v>
      </c>
      <c r="D644" s="1">
        <f>'PR-RAS'!E651</f>
        <v>2227469.88</v>
      </c>
      <c r="E644" s="1">
        <v>0</v>
      </c>
      <c r="F644" s="1">
        <v>0</v>
      </c>
      <c r="G644" s="2">
        <f t="shared" si="10"/>
        <v>4115472.7605999997</v>
      </c>
      <c r="H644" s="2">
        <f t="shared" si="11"/>
        <v>0.56000000005587935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2065883.96</v>
      </c>
      <c r="D645" s="1">
        <f>'PR-RAS'!E652</f>
        <v>1827123.1100000003</v>
      </c>
      <c r="E645" s="1">
        <v>0</v>
      </c>
      <c r="F645" s="1">
        <v>0</v>
      </c>
      <c r="G645" s="2">
        <f t="shared" si="10"/>
        <v>3683763.8359200004</v>
      </c>
      <c r="H645" s="2">
        <f t="shared" si="11"/>
        <v>0.15000000037252903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171</v>
      </c>
      <c r="D647" s="1">
        <f>'PR-RAS'!E654</f>
        <v>175</v>
      </c>
      <c r="E647" s="1">
        <v>0</v>
      </c>
      <c r="F647" s="1">
        <v>0</v>
      </c>
      <c r="G647" s="2">
        <f t="shared" si="10"/>
        <v>336.56600000000003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167</v>
      </c>
      <c r="D649" s="1">
        <f>'PR-RAS'!E656</f>
        <v>171</v>
      </c>
      <c r="E649" s="1">
        <v>0</v>
      </c>
      <c r="F649" s="1">
        <v>0</v>
      </c>
      <c r="G649" s="2">
        <f t="shared" si="10"/>
        <v>329.83199999999999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4346.74</v>
      </c>
      <c r="D710" s="1">
        <f>'PR-RAS'!E717</f>
        <v>2874.02</v>
      </c>
      <c r="E710" s="1">
        <v>0</v>
      </c>
      <c r="F710" s="1">
        <v>0</v>
      </c>
      <c r="G710" s="2">
        <f t="shared" si="10"/>
        <v>7157.1990199999991</v>
      </c>
      <c r="H710" s="2">
        <f t="shared" si="11"/>
        <v>0.28000000000020009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123937.41</v>
      </c>
      <c r="D711" s="1">
        <f>'PR-RAS'!E718</f>
        <v>113277.17</v>
      </c>
      <c r="E711" s="1">
        <v>0</v>
      </c>
      <c r="F711" s="1">
        <v>0</v>
      </c>
      <c r="G711" s="2">
        <f t="shared" si="10"/>
        <v>248849.14249999999</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20289.439999999999</v>
      </c>
      <c r="D713" s="1">
        <f>'PR-RAS'!E720</f>
        <v>28229.7</v>
      </c>
      <c r="E713" s="1">
        <v>0</v>
      </c>
      <c r="F713" s="1">
        <v>0</v>
      </c>
      <c r="G713" s="2">
        <f t="shared" si="10"/>
        <v>54645.174079999997</v>
      </c>
      <c r="H713" s="2">
        <f t="shared" si="11"/>
        <v>0.73999999999796273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12823.82</v>
      </c>
      <c r="D714" s="1">
        <f>'PR-RAS'!E721</f>
        <v>7071.9</v>
      </c>
      <c r="E714" s="1">
        <v>0</v>
      </c>
      <c r="F714" s="1">
        <v>0</v>
      </c>
      <c r="G714" s="2">
        <f t="shared" si="10"/>
        <v>19227.913059999999</v>
      </c>
      <c r="H714" s="2">
        <f t="shared" si="11"/>
        <v>0.28000000000065484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22902.75</v>
      </c>
      <c r="D715" s="1">
        <f>'PR-RAS'!E722</f>
        <v>18076.46</v>
      </c>
      <c r="E715" s="1">
        <v>0</v>
      </c>
      <c r="F715" s="1">
        <v>0</v>
      </c>
      <c r="G715" s="2">
        <f t="shared" si="10"/>
        <v>42165.748379999997</v>
      </c>
      <c r="H715" s="2">
        <f t="shared" si="11"/>
        <v>0.70999999999912689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34948.43</v>
      </c>
      <c r="D716" s="1">
        <f>'PR-RAS'!E723</f>
        <v>47106.83</v>
      </c>
      <c r="E716" s="1">
        <v>0</v>
      </c>
      <c r="F716" s="1">
        <v>0</v>
      </c>
      <c r="G716" s="2">
        <f t="shared" si="10"/>
        <v>92350.894349999988</v>
      </c>
      <c r="H716" s="2">
        <f t="shared" si="11"/>
        <v>0.59999999999854481</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5478</v>
      </c>
      <c r="D718" s="1">
        <f>'PR-RAS'!E725</f>
        <v>10816.8</v>
      </c>
      <c r="E718" s="1">
        <v>0</v>
      </c>
      <c r="F718" s="1">
        <v>0</v>
      </c>
      <c r="G718" s="2">
        <f t="shared" si="10"/>
        <v>19439.017199999998</v>
      </c>
      <c r="H718" s="2">
        <f t="shared" si="11"/>
        <v>0.2000000000007276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6195.44</v>
      </c>
      <c r="D812" s="1">
        <f>'PR-RAS'!E819</f>
        <v>6348.14</v>
      </c>
      <c r="E812" s="1">
        <v>0</v>
      </c>
      <c r="F812" s="1">
        <v>0</v>
      </c>
      <c r="G812" s="2">
        <f t="shared" si="18"/>
        <v>15321.184920000002</v>
      </c>
      <c r="H812" s="2">
        <f t="shared" si="19"/>
        <v>0.57999999999992724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23981672.970000003</v>
      </c>
      <c r="D984" s="6">
        <f>BILANCA!E6</f>
        <v>19485242.749999996</v>
      </c>
      <c r="E984" s="6">
        <v>0</v>
      </c>
      <c r="F984" s="6">
        <v>0</v>
      </c>
      <c r="G984" s="7">
        <f t="shared" ref="G984:G1241" si="22">B984/1000*C984+B984/500*D984</f>
        <v>62952.158469999995</v>
      </c>
      <c r="H984" s="7">
        <f t="shared" si="19"/>
        <v>0.2800000011920929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21679434.200000003</v>
      </c>
      <c r="D985" s="1">
        <f>BILANCA!E7</f>
        <v>17486214.529999997</v>
      </c>
      <c r="E985" s="1">
        <v>0</v>
      </c>
      <c r="F985" s="1">
        <v>0</v>
      </c>
      <c r="G985" s="2">
        <f t="shared" si="22"/>
        <v>113303.72652</v>
      </c>
      <c r="H985" s="2">
        <f t="shared" si="19"/>
        <v>0.67000000551342964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2008427.1800000002</v>
      </c>
      <c r="D986" s="1">
        <f>BILANCA!E8</f>
        <v>1620519.07</v>
      </c>
      <c r="E986" s="1">
        <v>0</v>
      </c>
      <c r="F986" s="1">
        <v>0</v>
      </c>
      <c r="G986" s="2">
        <f t="shared" si="22"/>
        <v>15748.395960000002</v>
      </c>
      <c r="H986" s="2">
        <f t="shared" si="19"/>
        <v>0.25000000023283064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3059705.93</v>
      </c>
      <c r="D988" s="1">
        <f>BILANCA!E10</f>
        <v>3047889.77</v>
      </c>
      <c r="E988" s="1">
        <v>0</v>
      </c>
      <c r="F988" s="1">
        <v>0</v>
      </c>
      <c r="G988" s="2">
        <f t="shared" si="22"/>
        <v>45777.427349999998</v>
      </c>
      <c r="H988" s="2">
        <f t="shared" si="19"/>
        <v>0.29999999981373549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1051278.75</v>
      </c>
      <c r="D989" s="1">
        <f>BILANCA!E11</f>
        <v>1427370.7</v>
      </c>
      <c r="E989" s="1">
        <v>0</v>
      </c>
      <c r="F989" s="1">
        <v>0</v>
      </c>
      <c r="G989" s="2">
        <f t="shared" si="22"/>
        <v>23436.120900000002</v>
      </c>
      <c r="H989" s="2">
        <f t="shared" si="19"/>
        <v>0.55000000004656613</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19643010.800000004</v>
      </c>
      <c r="D990" s="1">
        <f>BILANCA!E12</f>
        <v>15837699.24</v>
      </c>
      <c r="E990" s="1">
        <v>0</v>
      </c>
      <c r="F990" s="1">
        <v>0</v>
      </c>
      <c r="G990" s="2">
        <f t="shared" si="22"/>
        <v>359228.86496000004</v>
      </c>
      <c r="H990" s="2">
        <f t="shared" si="19"/>
        <v>0.43999999575316906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6696779.4399999995</v>
      </c>
      <c r="D991" s="1">
        <f>BILANCA!E13</f>
        <v>6544560.6099999994</v>
      </c>
      <c r="E991" s="1">
        <v>0</v>
      </c>
      <c r="F991" s="1">
        <v>0</v>
      </c>
      <c r="G991" s="2">
        <f t="shared" si="22"/>
        <v>158287.20527999999</v>
      </c>
      <c r="H991" s="2">
        <f t="shared" si="19"/>
        <v>0.83000000007450581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8992839.4199999999</v>
      </c>
      <c r="D993" s="1">
        <f>BILANCA!E15</f>
        <v>9078076.6699999999</v>
      </c>
      <c r="E993" s="1">
        <v>0</v>
      </c>
      <c r="F993" s="1">
        <v>0</v>
      </c>
      <c r="G993" s="2">
        <f t="shared" si="22"/>
        <v>271489.9276</v>
      </c>
      <c r="H993" s="2">
        <f t="shared" si="19"/>
        <v>0.75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2296059.98</v>
      </c>
      <c r="D996" s="1">
        <f>BILANCA!E18</f>
        <v>2533516.06</v>
      </c>
      <c r="E996" s="1">
        <v>0</v>
      </c>
      <c r="F996" s="1">
        <v>0</v>
      </c>
      <c r="G996" s="2">
        <f t="shared" si="22"/>
        <v>95720.1973</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12769913.960000003</v>
      </c>
      <c r="D997" s="1">
        <f>BILANCA!E19</f>
        <v>9168090.9000000022</v>
      </c>
      <c r="E997" s="1">
        <v>0</v>
      </c>
      <c r="F997" s="1">
        <v>0</v>
      </c>
      <c r="G997" s="2">
        <f t="shared" si="22"/>
        <v>435485.34064000013</v>
      </c>
      <c r="H997" s="2">
        <f t="shared" si="19"/>
        <v>0.139999995008111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16483885.970000001</v>
      </c>
      <c r="D998" s="1">
        <f>BILANCA!E20</f>
        <v>16446609.34</v>
      </c>
      <c r="E998" s="1">
        <v>0</v>
      </c>
      <c r="F998" s="1">
        <v>0</v>
      </c>
      <c r="G998" s="2">
        <f t="shared" si="22"/>
        <v>740656.56975000002</v>
      </c>
      <c r="H998" s="2">
        <f t="shared" si="19"/>
        <v>0.36999999918043613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2039118.57</v>
      </c>
      <c r="D999" s="1">
        <f>BILANCA!E21</f>
        <v>2202353.1800000002</v>
      </c>
      <c r="E999" s="1">
        <v>0</v>
      </c>
      <c r="F999" s="1">
        <v>0</v>
      </c>
      <c r="G999" s="2">
        <f t="shared" si="22"/>
        <v>103101.19888000001</v>
      </c>
      <c r="H999" s="2">
        <f t="shared" si="19"/>
        <v>0.61000000010244548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3048619.18</v>
      </c>
      <c r="D1000" s="1">
        <f>BILANCA!E22</f>
        <v>3048619.18</v>
      </c>
      <c r="E1000" s="1">
        <v>0</v>
      </c>
      <c r="F1000" s="1">
        <v>0</v>
      </c>
      <c r="G1000" s="2">
        <f t="shared" si="22"/>
        <v>155479.57818000001</v>
      </c>
      <c r="H1000" s="2">
        <f t="shared" si="19"/>
        <v>0.36000000033527613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79434.42</v>
      </c>
      <c r="D1002" s="1">
        <f>BILANCA!E24</f>
        <v>79434.42</v>
      </c>
      <c r="E1002" s="1">
        <v>0</v>
      </c>
      <c r="F1002" s="1">
        <v>0</v>
      </c>
      <c r="G1002" s="2">
        <f t="shared" si="22"/>
        <v>4527.7619400000003</v>
      </c>
      <c r="H1002" s="2">
        <f t="shared" si="19"/>
        <v>0.83999999999650754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18458.099999999999</v>
      </c>
      <c r="D1004" s="1">
        <f>BILANCA!E26</f>
        <v>19866.21</v>
      </c>
      <c r="E1004" s="1">
        <v>0</v>
      </c>
      <c r="F1004" s="1">
        <v>0</v>
      </c>
      <c r="G1004" s="2">
        <f t="shared" si="22"/>
        <v>1222.00092</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8899602.2799999993</v>
      </c>
      <c r="D1006" s="1">
        <f>BILANCA!E28</f>
        <v>12628791.43</v>
      </c>
      <c r="E1006" s="1">
        <v>0</v>
      </c>
      <c r="F1006" s="1">
        <v>0</v>
      </c>
      <c r="G1006" s="2">
        <f t="shared" si="22"/>
        <v>785615.25821999996</v>
      </c>
      <c r="H1006" s="2">
        <f t="shared" si="19"/>
        <v>0.70999999903142452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19618.600000000006</v>
      </c>
      <c r="D1007" s="1">
        <f>BILANCA!E29</f>
        <v>14713.950000000004</v>
      </c>
      <c r="E1007" s="1">
        <v>0</v>
      </c>
      <c r="F1007" s="1">
        <v>0</v>
      </c>
      <c r="G1007" s="2">
        <f t="shared" si="22"/>
        <v>1177.1160000000004</v>
      </c>
      <c r="H1007" s="2">
        <f t="shared" si="19"/>
        <v>0.44999999998981366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75073.77</v>
      </c>
      <c r="D1008" s="1">
        <f>BILANCA!E30</f>
        <v>75073.77</v>
      </c>
      <c r="E1008" s="1">
        <v>0</v>
      </c>
      <c r="F1008" s="1">
        <v>0</v>
      </c>
      <c r="G1008" s="2">
        <f t="shared" si="22"/>
        <v>5630.5327500000003</v>
      </c>
      <c r="H1008" s="2">
        <f t="shared" si="19"/>
        <v>0.45999999999185093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55455.17</v>
      </c>
      <c r="D1012" s="1">
        <f>BILANCA!E34</f>
        <v>60359.82</v>
      </c>
      <c r="E1012" s="1">
        <v>0</v>
      </c>
      <c r="F1012" s="1">
        <v>0</v>
      </c>
      <c r="G1012" s="2">
        <f t="shared" si="22"/>
        <v>5109.0694899999999</v>
      </c>
      <c r="H1012" s="2">
        <f t="shared" si="19"/>
        <v>0.34999999999854481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156698.80000000002</v>
      </c>
      <c r="D1023" s="1">
        <f>BILANCA!E45</f>
        <v>110333.78000000001</v>
      </c>
      <c r="E1023" s="1">
        <v>0</v>
      </c>
      <c r="F1023" s="1">
        <v>0</v>
      </c>
      <c r="G1023" s="2">
        <f t="shared" si="22"/>
        <v>15094.654400000003</v>
      </c>
      <c r="H1023" s="2">
        <f t="shared" si="19"/>
        <v>0.41999999996914994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222537.95</v>
      </c>
      <c r="D1027" s="1">
        <f>BILANCA!E49</f>
        <v>222537.95</v>
      </c>
      <c r="E1027" s="1">
        <v>0</v>
      </c>
      <c r="F1027" s="1">
        <v>0</v>
      </c>
      <c r="G1027" s="2">
        <f t="shared" si="22"/>
        <v>29375.009399999999</v>
      </c>
      <c r="H1027" s="2">
        <f t="shared" si="19"/>
        <v>9.9999999976716936E-2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65839.149999999994</v>
      </c>
      <c r="D1028" s="1">
        <f>BILANCA!E50</f>
        <v>112204.17</v>
      </c>
      <c r="E1028" s="1">
        <v>0</v>
      </c>
      <c r="F1028" s="1">
        <v>0</v>
      </c>
      <c r="G1028" s="2">
        <f t="shared" si="22"/>
        <v>13061.137049999999</v>
      </c>
      <c r="H1028" s="2">
        <f t="shared" si="19"/>
        <v>0.319999999992433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7731.99</v>
      </c>
      <c r="D1032" s="1">
        <f>BILANCA!E54</f>
        <v>7789.03</v>
      </c>
      <c r="E1032" s="1">
        <v>0</v>
      </c>
      <c r="F1032" s="1">
        <v>0</v>
      </c>
      <c r="G1032" s="2">
        <f t="shared" si="22"/>
        <v>1142.19245</v>
      </c>
      <c r="H1032" s="2">
        <f t="shared" si="19"/>
        <v>3.999999999996362E-2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7731.99</v>
      </c>
      <c r="D1033" s="1">
        <f>BILANCA!E55</f>
        <v>7789.03</v>
      </c>
      <c r="E1033" s="1">
        <v>0</v>
      </c>
      <c r="F1033" s="1">
        <v>0</v>
      </c>
      <c r="G1033" s="2">
        <f t="shared" si="22"/>
        <v>1165.5025000000001</v>
      </c>
      <c r="H1033" s="2">
        <f t="shared" si="19"/>
        <v>3.999999999996362E-2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27996.22</v>
      </c>
      <c r="D1034" s="1">
        <f>BILANCA!E56</f>
        <v>27996.22</v>
      </c>
      <c r="E1034" s="1">
        <v>0</v>
      </c>
      <c r="F1034" s="1">
        <v>0</v>
      </c>
      <c r="G1034" s="2">
        <f t="shared" si="22"/>
        <v>4283.42166</v>
      </c>
      <c r="H1034" s="2">
        <f t="shared" si="19"/>
        <v>0.44000000000232831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27996.22</v>
      </c>
      <c r="D1035" s="1">
        <f>BILANCA!E57</f>
        <v>27996.22</v>
      </c>
      <c r="E1035" s="1">
        <v>0</v>
      </c>
      <c r="F1035" s="1">
        <v>0</v>
      </c>
      <c r="G1035" s="2">
        <f t="shared" si="22"/>
        <v>4367.41032</v>
      </c>
      <c r="H1035" s="2">
        <f t="shared" si="19"/>
        <v>0.44000000000232831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2302238.77</v>
      </c>
      <c r="D1046" s="1">
        <f>BILANCA!E68</f>
        <v>1999028.2199999997</v>
      </c>
      <c r="E1046" s="1">
        <v>0</v>
      </c>
      <c r="F1046" s="1">
        <v>0</v>
      </c>
      <c r="G1046" s="2">
        <f t="shared" si="22"/>
        <v>396918.59823</v>
      </c>
      <c r="H1046" s="2">
        <f t="shared" si="19"/>
        <v>0.44999999972060323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2065883.96</v>
      </c>
      <c r="D1047" s="1">
        <f>BILANCA!E69</f>
        <v>1827123.1099999999</v>
      </c>
      <c r="E1047" s="1">
        <v>0</v>
      </c>
      <c r="F1047" s="1">
        <v>0</v>
      </c>
      <c r="G1047" s="2">
        <f t="shared" si="22"/>
        <v>366088.33152000001</v>
      </c>
      <c r="H1047" s="2">
        <f t="shared" si="19"/>
        <v>0.14999999990686774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2065445.16</v>
      </c>
      <c r="D1048" s="1">
        <f>BILANCA!E70</f>
        <v>1826694.92</v>
      </c>
      <c r="E1048" s="1">
        <v>0</v>
      </c>
      <c r="F1048" s="1">
        <v>0</v>
      </c>
      <c r="G1048" s="2">
        <f t="shared" si="22"/>
        <v>371724.27500000002</v>
      </c>
      <c r="H1048" s="2">
        <f t="shared" si="19"/>
        <v>0.23999999999068677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2065445.16</v>
      </c>
      <c r="D1050" s="1">
        <f>BILANCA!E72</f>
        <v>1826694.92</v>
      </c>
      <c r="E1050" s="1">
        <v>0</v>
      </c>
      <c r="F1050" s="1">
        <v>0</v>
      </c>
      <c r="G1050" s="2">
        <f t="shared" si="22"/>
        <v>383161.94500000001</v>
      </c>
      <c r="H1050" s="2">
        <f t="shared" si="19"/>
        <v>0.23999999999068677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438.8</v>
      </c>
      <c r="D1054" s="1">
        <f>BILANCA!E76</f>
        <v>428.19</v>
      </c>
      <c r="E1054" s="1">
        <v>0</v>
      </c>
      <c r="F1054" s="1">
        <v>0</v>
      </c>
      <c r="G1054" s="2">
        <f t="shared" si="22"/>
        <v>91.957779999999985</v>
      </c>
      <c r="H1054" s="2">
        <f t="shared" si="19"/>
        <v>0.38999999999998636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71348.44</v>
      </c>
      <c r="D1056" s="1">
        <f>BILANCA!E78</f>
        <v>56501.48</v>
      </c>
      <c r="E1056" s="1">
        <v>0</v>
      </c>
      <c r="F1056" s="1">
        <v>0</v>
      </c>
      <c r="G1056" s="2">
        <f t="shared" si="22"/>
        <v>13457.6522</v>
      </c>
      <c r="H1056" s="2">
        <f t="shared" si="19"/>
        <v>0.92000000000552973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4.25</v>
      </c>
      <c r="D1062" s="1">
        <f>BILANCA!E84</f>
        <v>4.25</v>
      </c>
      <c r="E1062" s="1">
        <v>0</v>
      </c>
      <c r="F1062" s="1">
        <v>0</v>
      </c>
      <c r="G1062" s="2">
        <f t="shared" si="22"/>
        <v>1.00725</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71344.19</v>
      </c>
      <c r="D1064" s="1">
        <f>BILANCA!E86</f>
        <v>56497.23</v>
      </c>
      <c r="E1064" s="1">
        <v>0</v>
      </c>
      <c r="F1064" s="1">
        <v>0</v>
      </c>
      <c r="G1064" s="2">
        <f t="shared" si="22"/>
        <v>14931.43065</v>
      </c>
      <c r="H1064" s="2">
        <f t="shared" si="19"/>
        <v>0.42000000000552973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1246.68</v>
      </c>
      <c r="D1096" s="1">
        <f>BILANCA!E118</f>
        <v>1246.68</v>
      </c>
      <c r="E1096" s="1">
        <v>0</v>
      </c>
      <c r="F1096" s="1">
        <v>0</v>
      </c>
      <c r="G1096" s="2">
        <f t="shared" si="22"/>
        <v>422.62452000000002</v>
      </c>
      <c r="H1096" s="2">
        <f t="shared" si="23"/>
        <v>0.63999999999987267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1246.68</v>
      </c>
      <c r="D1097" s="1">
        <f>BILANCA!E119</f>
        <v>1246.68</v>
      </c>
      <c r="E1097" s="1">
        <v>0</v>
      </c>
      <c r="F1097" s="1">
        <v>0</v>
      </c>
      <c r="G1097" s="2">
        <f t="shared" si="22"/>
        <v>426.36455999999998</v>
      </c>
      <c r="H1097" s="2">
        <f t="shared" si="23"/>
        <v>0.63999999999987267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1246.68</v>
      </c>
      <c r="D1101" s="1">
        <f>BILANCA!E123</f>
        <v>1246.68</v>
      </c>
      <c r="E1101" s="1">
        <v>0</v>
      </c>
      <c r="F1101" s="1">
        <v>0</v>
      </c>
      <c r="G1101" s="2">
        <f t="shared" si="22"/>
        <v>441.32471999999996</v>
      </c>
      <c r="H1101" s="2">
        <f t="shared" si="23"/>
        <v>0.63999999999987267</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162673.03</v>
      </c>
      <c r="D1124" s="1">
        <f>BILANCA!E146</f>
        <v>113753.48</v>
      </c>
      <c r="E1124" s="1">
        <v>0</v>
      </c>
      <c r="F1124" s="1">
        <v>0</v>
      </c>
      <c r="G1124" s="2">
        <f t="shared" si="22"/>
        <v>55015.378589999993</v>
      </c>
      <c r="H1124" s="2">
        <f t="shared" si="23"/>
        <v>0.50999999999476131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43.08</v>
      </c>
      <c r="D1136" s="1">
        <f>BILANCA!E158</f>
        <v>37.299999999999997</v>
      </c>
      <c r="E1136" s="1">
        <v>0</v>
      </c>
      <c r="F1136" s="1">
        <v>0</v>
      </c>
      <c r="G1136" s="2">
        <f t="shared" si="22"/>
        <v>18.005039999999997</v>
      </c>
      <c r="H1136" s="2">
        <f t="shared" si="23"/>
        <v>0.37999999999999545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87772.1</v>
      </c>
      <c r="D1138" s="1">
        <f>BILANCA!E160</f>
        <v>91971.25</v>
      </c>
      <c r="E1138" s="1">
        <v>0</v>
      </c>
      <c r="F1138" s="1">
        <v>0</v>
      </c>
      <c r="G1138" s="2">
        <f t="shared" si="22"/>
        <v>42115.763000000006</v>
      </c>
      <c r="H1138" s="2">
        <f t="shared" si="23"/>
        <v>0.35000000000582077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76840.429999999993</v>
      </c>
      <c r="D1139" s="1">
        <f>BILANCA!E161</f>
        <v>24393.95</v>
      </c>
      <c r="E1139" s="1">
        <v>0</v>
      </c>
      <c r="F1139" s="1">
        <v>0</v>
      </c>
      <c r="G1139" s="2">
        <f t="shared" si="22"/>
        <v>19598.019479999999</v>
      </c>
      <c r="H1139" s="2">
        <f t="shared" si="23"/>
        <v>0.47999999999228748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1982.58</v>
      </c>
      <c r="D1141" s="1">
        <f>BILANCA!E163</f>
        <v>2649.02</v>
      </c>
      <c r="E1141" s="1">
        <v>0</v>
      </c>
      <c r="F1141" s="1">
        <v>0</v>
      </c>
      <c r="G1141" s="2">
        <f t="shared" si="22"/>
        <v>1150.3379600000001</v>
      </c>
      <c r="H1141" s="2">
        <f t="shared" si="23"/>
        <v>0.44000000000005457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1086.6600000000001</v>
      </c>
      <c r="D1148" s="1">
        <f>BILANCA!E170</f>
        <v>403.47</v>
      </c>
      <c r="E1148" s="1">
        <v>0</v>
      </c>
      <c r="F1148" s="1">
        <v>0</v>
      </c>
      <c r="G1148" s="2">
        <f t="shared" si="22"/>
        <v>312.44400000000007</v>
      </c>
      <c r="H1148" s="2">
        <f t="shared" si="23"/>
        <v>0.80999999999994543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1086.6600000000001</v>
      </c>
      <c r="D1151" s="1">
        <f>BILANCA!E173</f>
        <v>403.47</v>
      </c>
      <c r="E1151" s="1">
        <v>0</v>
      </c>
      <c r="F1151" s="1">
        <v>0</v>
      </c>
      <c r="G1151" s="2">
        <f t="shared" si="22"/>
        <v>318.12480000000005</v>
      </c>
      <c r="H1151" s="2">
        <f t="shared" si="23"/>
        <v>0.80999999999994543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23981672.969999999</v>
      </c>
      <c r="D1152" s="1">
        <f>BILANCA!E175</f>
        <v>19485242.750000004</v>
      </c>
      <c r="E1152" s="1">
        <v>0</v>
      </c>
      <c r="F1152" s="1">
        <v>0</v>
      </c>
      <c r="G1152" s="2">
        <f t="shared" si="22"/>
        <v>10638914.781430002</v>
      </c>
      <c r="H1152" s="2">
        <f t="shared" si="23"/>
        <v>0.2799999974668026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732910.26</v>
      </c>
      <c r="D1153" s="1">
        <f>BILANCA!E176</f>
        <v>818055.19</v>
      </c>
      <c r="E1153" s="1">
        <v>0</v>
      </c>
      <c r="F1153" s="1">
        <v>0</v>
      </c>
      <c r="G1153" s="2">
        <f t="shared" si="22"/>
        <v>402733.50880000001</v>
      </c>
      <c r="H1153" s="2">
        <f t="shared" si="23"/>
        <v>0.44999999995343387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732910.26</v>
      </c>
      <c r="D1154" s="1">
        <f>BILANCA!E177</f>
        <v>818055.19</v>
      </c>
      <c r="E1154" s="1">
        <v>0</v>
      </c>
      <c r="F1154" s="1">
        <v>0</v>
      </c>
      <c r="G1154" s="2">
        <f t="shared" si="22"/>
        <v>405102.52944000001</v>
      </c>
      <c r="H1154" s="2">
        <f t="shared" si="23"/>
        <v>0.44999999995343387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527475.4</v>
      </c>
      <c r="D1155" s="1">
        <f>BILANCA!E178</f>
        <v>623711.34</v>
      </c>
      <c r="E1155" s="1">
        <v>0</v>
      </c>
      <c r="F1155" s="1">
        <v>0</v>
      </c>
      <c r="G1155" s="2">
        <f t="shared" si="22"/>
        <v>305282.46975999995</v>
      </c>
      <c r="H1155" s="2">
        <f t="shared" si="23"/>
        <v>0.73999999999068677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123465.75</v>
      </c>
      <c r="D1156" s="1">
        <f>BILANCA!E179</f>
        <v>113876.19</v>
      </c>
      <c r="E1156" s="1">
        <v>0</v>
      </c>
      <c r="F1156" s="1">
        <v>0</v>
      </c>
      <c r="G1156" s="2">
        <f t="shared" si="22"/>
        <v>60760.736489999996</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241.42</v>
      </c>
      <c r="D1157" s="1">
        <f>BILANCA!E180</f>
        <v>231.69</v>
      </c>
      <c r="E1157" s="1">
        <v>0</v>
      </c>
      <c r="F1157" s="1">
        <v>0</v>
      </c>
      <c r="G1157" s="2">
        <f t="shared" si="22"/>
        <v>122.6352</v>
      </c>
      <c r="H1157" s="2">
        <f t="shared" si="23"/>
        <v>0.72999999999998977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241.42</v>
      </c>
      <c r="D1160" s="1">
        <f>BILANCA!E183</f>
        <v>231.69</v>
      </c>
      <c r="E1160" s="1">
        <v>0</v>
      </c>
      <c r="F1160" s="1">
        <v>0</v>
      </c>
      <c r="G1160" s="2">
        <f t="shared" si="22"/>
        <v>124.74959999999999</v>
      </c>
      <c r="H1160" s="2">
        <f t="shared" si="23"/>
        <v>0.72999999999998977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81727.69</v>
      </c>
      <c r="D1165" s="1">
        <f>BILANCA!E188</f>
        <v>80235.97</v>
      </c>
      <c r="E1165" s="1">
        <v>0</v>
      </c>
      <c r="F1165" s="1">
        <v>0</v>
      </c>
      <c r="G1165" s="2">
        <f t="shared" si="22"/>
        <v>44080.33266</v>
      </c>
      <c r="H1165" s="2">
        <f t="shared" si="23"/>
        <v>0.33999999999650754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23248762.709999997</v>
      </c>
      <c r="D1214" s="1">
        <f>BILANCA!E237</f>
        <v>18667187.560000002</v>
      </c>
      <c r="E1214" s="1">
        <v>0</v>
      </c>
      <c r="F1214" s="1">
        <v>0</v>
      </c>
      <c r="G1214" s="2">
        <f t="shared" si="22"/>
        <v>13994704.83873</v>
      </c>
      <c r="H1214" s="2">
        <f t="shared" si="23"/>
        <v>0.73000000044703484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21680680.899999999</v>
      </c>
      <c r="D1215" s="1">
        <f>BILANCA!E238</f>
        <v>17487461.210000001</v>
      </c>
      <c r="E1215" s="1">
        <v>0</v>
      </c>
      <c r="F1215" s="1">
        <v>0</v>
      </c>
      <c r="G1215" s="2">
        <f t="shared" si="22"/>
        <v>13144099.970240001</v>
      </c>
      <c r="H1215" s="2">
        <f t="shared" si="23"/>
        <v>0.31000000238418579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21680680.899999999</v>
      </c>
      <c r="D1216" s="1">
        <f>BILANCA!E239</f>
        <v>17487461.210000001</v>
      </c>
      <c r="E1216" s="1">
        <v>0</v>
      </c>
      <c r="F1216" s="1">
        <v>0</v>
      </c>
      <c r="G1216" s="2">
        <f t="shared" si="22"/>
        <v>13200755.573559999</v>
      </c>
      <c r="H1216" s="2">
        <f t="shared" si="23"/>
        <v>0.31000000238418579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21680680.899999999</v>
      </c>
      <c r="D1217" s="1">
        <f>BILANCA!E240</f>
        <v>17487461.210000001</v>
      </c>
      <c r="E1217" s="1">
        <v>0</v>
      </c>
      <c r="F1217" s="1">
        <v>0</v>
      </c>
      <c r="G1217" s="2">
        <f t="shared" si="22"/>
        <v>13257411.176880002</v>
      </c>
      <c r="H1217" s="2">
        <f t="shared" si="23"/>
        <v>0.31000000238418579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1504709.02</v>
      </c>
      <c r="D1222" s="1">
        <f>BILANCA!E245</f>
        <v>1111793.4200000002</v>
      </c>
      <c r="E1222" s="1">
        <v>0</v>
      </c>
      <c r="F1222" s="1">
        <v>0</v>
      </c>
      <c r="G1222" s="2">
        <f t="shared" si="22"/>
        <v>891062.71054000012</v>
      </c>
      <c r="H1222" s="2">
        <f t="shared" si="23"/>
        <v>0.44000000017695129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1512492.34</v>
      </c>
      <c r="D1223" s="1">
        <f>BILANCA!E246</f>
        <v>1261377.9800000002</v>
      </c>
      <c r="E1223" s="1">
        <v>0</v>
      </c>
      <c r="F1223" s="1">
        <v>0</v>
      </c>
      <c r="G1223" s="2">
        <f t="shared" si="22"/>
        <v>968459.59200000006</v>
      </c>
      <c r="H1223" s="2">
        <f t="shared" si="23"/>
        <v>0.35999999986961484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1489689.23</v>
      </c>
      <c r="D1224" s="1">
        <f>BILANCA!E247</f>
        <v>1238574.8700000001</v>
      </c>
      <c r="E1224" s="1">
        <v>0</v>
      </c>
      <c r="F1224" s="1">
        <v>0</v>
      </c>
      <c r="G1224" s="2">
        <f t="shared" si="22"/>
        <v>956008.19177000015</v>
      </c>
      <c r="H1224" s="2">
        <f t="shared" si="23"/>
        <v>0.35999999986961484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22803.11</v>
      </c>
      <c r="D1226" s="1">
        <f>BILANCA!E249</f>
        <v>22803.11</v>
      </c>
      <c r="E1226" s="1">
        <v>0</v>
      </c>
      <c r="F1226" s="1">
        <v>0</v>
      </c>
      <c r="G1226" s="2">
        <f t="shared" si="22"/>
        <v>16623.467190000003</v>
      </c>
      <c r="H1226" s="2">
        <f t="shared" si="23"/>
        <v>0.22000000000116415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7783.32</v>
      </c>
      <c r="D1227" s="1">
        <f>BILANCA!E250</f>
        <v>149584.56</v>
      </c>
      <c r="E1227" s="1">
        <v>0</v>
      </c>
      <c r="F1227" s="1">
        <v>0</v>
      </c>
      <c r="G1227" s="2">
        <f t="shared" si="22"/>
        <v>74896.395359999995</v>
      </c>
      <c r="H1227" s="2">
        <f t="shared" si="23"/>
        <v>0.76000000000203727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7783.32</v>
      </c>
      <c r="D1229" s="1">
        <f>BILANCA!E252</f>
        <v>149584.56</v>
      </c>
      <c r="E1229" s="1">
        <v>0</v>
      </c>
      <c r="F1229" s="1">
        <v>0</v>
      </c>
      <c r="G1229" s="2">
        <f t="shared" si="22"/>
        <v>75510.300240000011</v>
      </c>
      <c r="H1229" s="2">
        <f t="shared" si="23"/>
        <v>0.76000000000203727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101.95</v>
      </c>
      <c r="D1231" s="1">
        <f>BILANCA!E254</f>
        <v>101.95</v>
      </c>
      <c r="E1231" s="1">
        <v>0</v>
      </c>
      <c r="F1231" s="1">
        <v>0</v>
      </c>
      <c r="G1231" s="2">
        <f>B1231/1000*C1231+B1231/500*D1231</f>
        <v>75.850799999999992</v>
      </c>
      <c r="H1231" s="2">
        <f>ABS(C1231-ROUND(C1231,0))+ABS(D1231-ROUND(D1231,0))</f>
        <v>9.9999999999994316E-2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63474.74</v>
      </c>
      <c r="D1232" s="1">
        <f>BILANCA!E255</f>
        <v>68034.880000000005</v>
      </c>
      <c r="E1232" s="1">
        <v>0</v>
      </c>
      <c r="F1232" s="1">
        <v>0</v>
      </c>
      <c r="G1232" s="2">
        <f t="shared" si="22"/>
        <v>49686.580500000004</v>
      </c>
      <c r="H1232" s="2">
        <f t="shared" si="23"/>
        <v>0.37999999999738066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1560564.03</v>
      </c>
      <c r="D1236" s="1">
        <f>BILANCA!E259</f>
        <v>1447615.71</v>
      </c>
      <c r="E1236" s="1">
        <v>0</v>
      </c>
      <c r="F1236" s="1">
        <v>0</v>
      </c>
      <c r="G1236" s="2">
        <f t="shared" si="22"/>
        <v>1127316.2488500001</v>
      </c>
      <c r="H1236" s="2">
        <f t="shared" si="23"/>
        <v>0.32000000006519258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1560564.03</v>
      </c>
      <c r="D1237" s="1">
        <f>BILANCA!E260</f>
        <v>1447615.71</v>
      </c>
      <c r="E1237" s="1">
        <v>0</v>
      </c>
      <c r="F1237" s="1">
        <v>0</v>
      </c>
      <c r="G1237" s="2">
        <f t="shared" si="22"/>
        <v>1131772.0443</v>
      </c>
      <c r="H1237" s="2">
        <f t="shared" si="23"/>
        <v>0.32000000006519258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12469.92</v>
      </c>
      <c r="D1240" s="1">
        <f>BILANCA!E264</f>
        <v>94553.83</v>
      </c>
      <c r="E1240" s="1">
        <v>0</v>
      </c>
      <c r="F1240" s="1">
        <v>0</v>
      </c>
      <c r="G1240" s="2">
        <f t="shared" si="22"/>
        <v>51805.43806</v>
      </c>
      <c r="H1240" s="2">
        <f t="shared" si="23"/>
        <v>0.24999999999818101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152185.69</v>
      </c>
      <c r="D1241" s="1">
        <f>BILANCA!E265</f>
        <v>21848.67</v>
      </c>
      <c r="E1241" s="1">
        <v>0</v>
      </c>
      <c r="F1241" s="1">
        <v>0</v>
      </c>
      <c r="G1241" s="2">
        <f t="shared" si="22"/>
        <v>50537.821739999999</v>
      </c>
      <c r="H1241" s="2">
        <f t="shared" si="23"/>
        <v>0.63999999999941792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42589.19</v>
      </c>
      <c r="D1244" s="1">
        <f>BILANCA!E268</f>
        <v>25772.26</v>
      </c>
      <c r="E1244" s="1">
        <v>0</v>
      </c>
      <c r="F1244" s="1">
        <v>0</v>
      </c>
      <c r="G1244" s="2">
        <f t="shared" si="24"/>
        <v>24568.89831</v>
      </c>
      <c r="H1244" s="2">
        <f t="shared" si="23"/>
        <v>0.4500000000007276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27996.22</v>
      </c>
      <c r="D1245" s="1">
        <f>BILANCA!E269</f>
        <v>30724.97</v>
      </c>
      <c r="E1245" s="1">
        <v>0</v>
      </c>
      <c r="F1245" s="1">
        <v>0</v>
      </c>
      <c r="G1245" s="2">
        <f t="shared" si="24"/>
        <v>23434.893920000002</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758.78</v>
      </c>
      <c r="D1247" s="1">
        <f>BILANCA!E271</f>
        <v>0</v>
      </c>
      <c r="E1247" s="1">
        <v>0</v>
      </c>
      <c r="F1247" s="1">
        <v>0</v>
      </c>
      <c r="G1247" s="2">
        <f t="shared" si="24"/>
        <v>200.31792000000002</v>
      </c>
      <c r="H1247" s="2">
        <f t="shared" si="23"/>
        <v>0.22000000000002728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76840.429999999993</v>
      </c>
      <c r="D1262" s="1">
        <f>BILANCA!E286</f>
        <v>0</v>
      </c>
      <c r="E1262" s="1">
        <v>0</v>
      </c>
      <c r="F1262" s="1">
        <v>0</v>
      </c>
      <c r="G1262" s="2">
        <f t="shared" si="24"/>
        <v>21438.47997</v>
      </c>
      <c r="H1262" s="2">
        <f t="shared" si="23"/>
        <v>0.42999999999301508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732910.26</v>
      </c>
      <c r="D1264" s="1">
        <f>BILANCA!E288</f>
        <v>818055.19</v>
      </c>
      <c r="E1264" s="1">
        <v>0</v>
      </c>
      <c r="F1264" s="1">
        <v>0</v>
      </c>
      <c r="G1264" s="2">
        <f t="shared" si="24"/>
        <v>665694.79983999999</v>
      </c>
      <c r="H1264" s="2">
        <f t="shared" si="23"/>
        <v>0.44999999995343387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22152.16</v>
      </c>
      <c r="D1275" s="1">
        <f>BILANCA!E299</f>
        <v>14954.97</v>
      </c>
      <c r="E1275" s="1">
        <v>0</v>
      </c>
      <c r="F1275" s="1">
        <v>0</v>
      </c>
      <c r="G1275" s="2">
        <f t="shared" si="24"/>
        <v>15202.1332</v>
      </c>
      <c r="H1275" s="2">
        <f t="shared" si="23"/>
        <v>0.19000000000050932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58160.79</v>
      </c>
      <c r="D1278" s="1">
        <f>BILANCA!E302</f>
        <v>56440.71</v>
      </c>
      <c r="E1278" s="1">
        <v>0</v>
      </c>
      <c r="F1278" s="1">
        <v>0</v>
      </c>
      <c r="G1278" s="2">
        <f t="shared" si="24"/>
        <v>50457.451949999995</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10624615.48</v>
      </c>
      <c r="D1299" s="6">
        <f>'RAS-funkcijski'!E5</f>
        <v>10875877.630000001</v>
      </c>
      <c r="E1299" s="6">
        <v>0</v>
      </c>
      <c r="F1299" s="6">
        <v>0</v>
      </c>
      <c r="G1299" s="7">
        <f t="shared" si="24"/>
        <v>32376.370740000002</v>
      </c>
      <c r="H1299" s="7">
        <f t="shared" si="23"/>
        <v>0.84999999962747097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10624615.48</v>
      </c>
      <c r="D1307" s="1">
        <f>'RAS-funkcijski'!E13</f>
        <v>10875877.630000001</v>
      </c>
      <c r="E1307" s="1">
        <v>0</v>
      </c>
      <c r="F1307" s="1">
        <v>0</v>
      </c>
      <c r="G1307" s="2">
        <f t="shared" si="24"/>
        <v>291387.33665999997</v>
      </c>
      <c r="H1307" s="2">
        <f t="shared" si="23"/>
        <v>0.84999999962747097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10624615.48</v>
      </c>
      <c r="D1310" s="1">
        <f>'RAS-funkcijski'!E16</f>
        <v>10875877.630000001</v>
      </c>
      <c r="E1310" s="1">
        <v>0</v>
      </c>
      <c r="F1310" s="1">
        <v>0</v>
      </c>
      <c r="G1310" s="2">
        <f t="shared" si="24"/>
        <v>388516.44888000004</v>
      </c>
      <c r="H1310" s="2">
        <f t="shared" si="23"/>
        <v>0.84999999962747097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10624615.48</v>
      </c>
      <c r="D1435" s="13">
        <f>'RAS-funkcijski'!E141</f>
        <v>10875877.630000001</v>
      </c>
      <c r="E1435" s="13">
        <v>0</v>
      </c>
      <c r="F1435" s="13">
        <v>0</v>
      </c>
      <c r="G1435" s="14">
        <f t="shared" si="24"/>
        <v>4435562.7913800003</v>
      </c>
      <c r="H1435" s="14">
        <f t="shared" si="27"/>
        <v>0.84999999962747097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3598.76</v>
      </c>
      <c r="E1436" s="6">
        <v>0</v>
      </c>
      <c r="F1436" s="6">
        <v>0</v>
      </c>
      <c r="G1436" s="7">
        <f t="shared" si="24"/>
        <v>7.1975200000000008</v>
      </c>
      <c r="H1436" s="7">
        <f t="shared" si="27"/>
        <v>0.23999999999978172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3598.76</v>
      </c>
      <c r="E1453" s="1">
        <v>0</v>
      </c>
      <c r="F1453" s="1">
        <v>0</v>
      </c>
      <c r="G1453" s="2">
        <f t="shared" si="24"/>
        <v>129.55536000000001</v>
      </c>
      <c r="H1453" s="2">
        <f t="shared" si="27"/>
        <v>0.23999999999978172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3598.76</v>
      </c>
      <c r="E1454" s="1">
        <v>0</v>
      </c>
      <c r="F1454" s="1">
        <v>0</v>
      </c>
      <c r="G1454" s="2">
        <f t="shared" si="24"/>
        <v>136.75288</v>
      </c>
      <c r="H1454" s="2">
        <f t="shared" si="27"/>
        <v>0.23999999999978172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3598.76</v>
      </c>
      <c r="E1456" s="1">
        <v>0</v>
      </c>
      <c r="F1456" s="1">
        <v>0</v>
      </c>
      <c r="G1456" s="2">
        <f t="shared" si="24"/>
        <v>151.14792000000003</v>
      </c>
      <c r="H1456" s="2">
        <f t="shared" si="27"/>
        <v>0.23999999999978172</v>
      </c>
      <c r="I1456" s="10">
        <f t="shared" si="30"/>
        <v>36.275500799967013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732910.26</v>
      </c>
      <c r="D1480" s="6"/>
      <c r="E1480" s="6">
        <v>0</v>
      </c>
      <c r="F1480" s="6">
        <v>0</v>
      </c>
      <c r="G1480" s="7">
        <f t="shared" ref="G1480:G1580" si="34">B1480/1000*C1480</f>
        <v>732.91025999999999</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10911599.969999999</v>
      </c>
      <c r="D1481" s="1">
        <v>0</v>
      </c>
      <c r="E1481" s="1">
        <v>0</v>
      </c>
      <c r="F1481" s="1">
        <v>0</v>
      </c>
      <c r="G1481" s="2">
        <f t="shared" si="34"/>
        <v>21823.199939999999</v>
      </c>
      <c r="H1481" s="2">
        <f t="shared" si="35"/>
        <v>3.0000001192092896E-2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4118.9399999999996</v>
      </c>
      <c r="D1482" s="1">
        <v>0</v>
      </c>
      <c r="E1482" s="1">
        <v>0</v>
      </c>
      <c r="F1482" s="1">
        <v>0</v>
      </c>
      <c r="G1482" s="2">
        <f t="shared" si="34"/>
        <v>12.356819999999999</v>
      </c>
      <c r="H1482" s="2">
        <f t="shared" si="35"/>
        <v>6.0000000000400178E-2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10316108.029999999</v>
      </c>
      <c r="D1483" s="1">
        <v>0</v>
      </c>
      <c r="E1483" s="1">
        <v>0</v>
      </c>
      <c r="F1483" s="1">
        <v>0</v>
      </c>
      <c r="G1483" s="2">
        <f t="shared" si="34"/>
        <v>41264.432119999998</v>
      </c>
      <c r="H1483" s="2">
        <f t="shared" si="35"/>
        <v>2.9999999329447746E-2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7529995.7999999998</v>
      </c>
      <c r="D1484" s="1">
        <v>0</v>
      </c>
      <c r="E1484" s="1">
        <v>0</v>
      </c>
      <c r="F1484" s="1">
        <v>0</v>
      </c>
      <c r="G1484" s="2">
        <f t="shared" si="34"/>
        <v>37649.978999999999</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2312072.16</v>
      </c>
      <c r="D1485" s="1">
        <v>0</v>
      </c>
      <c r="E1485" s="1">
        <v>0</v>
      </c>
      <c r="F1485" s="1">
        <v>0</v>
      </c>
      <c r="G1485" s="2">
        <f t="shared" si="34"/>
        <v>13872.432960000002</v>
      </c>
      <c r="H1485" s="2">
        <f t="shared" si="35"/>
        <v>0.16000000014901161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3386.54</v>
      </c>
      <c r="D1486" s="1">
        <v>0</v>
      </c>
      <c r="E1486" s="1">
        <v>0</v>
      </c>
      <c r="F1486" s="1">
        <v>0</v>
      </c>
      <c r="G1486" s="2">
        <f t="shared" si="34"/>
        <v>23.705780000000001</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3930</v>
      </c>
      <c r="D1489" s="1">
        <v>0</v>
      </c>
      <c r="E1489" s="1">
        <v>0</v>
      </c>
      <c r="F1489" s="1">
        <v>0</v>
      </c>
      <c r="G1489" s="2">
        <f t="shared" si="34"/>
        <v>39.300000000000004</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466723.53</v>
      </c>
      <c r="D1491" s="1">
        <v>0</v>
      </c>
      <c r="E1491" s="1">
        <v>0</v>
      </c>
      <c r="F1491" s="1">
        <v>0</v>
      </c>
      <c r="G1491" s="2">
        <f t="shared" si="34"/>
        <v>5600.6823600000007</v>
      </c>
      <c r="H1491" s="2">
        <f t="shared" si="35"/>
        <v>0.46999999997206032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591373</v>
      </c>
      <c r="D1492" s="1">
        <v>0</v>
      </c>
      <c r="E1492" s="1">
        <v>0</v>
      </c>
      <c r="F1492" s="1">
        <v>0</v>
      </c>
      <c r="G1492" s="2">
        <f t="shared" si="34"/>
        <v>7687.8489999999993</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10826455.039999999</v>
      </c>
      <c r="D1499" s="1">
        <v>0</v>
      </c>
      <c r="E1499" s="1">
        <v>0</v>
      </c>
      <c r="F1499" s="1">
        <v>0</v>
      </c>
      <c r="G1499" s="2">
        <f t="shared" si="34"/>
        <v>216529.10079999999</v>
      </c>
      <c r="H1499" s="2">
        <f t="shared" si="35"/>
        <v>3.9999999105930328E-2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4118.9399999999996</v>
      </c>
      <c r="D1500" s="1">
        <v>0</v>
      </c>
      <c r="E1500" s="1">
        <v>0</v>
      </c>
      <c r="F1500" s="1">
        <v>0</v>
      </c>
      <c r="G1500" s="2">
        <f t="shared" si="34"/>
        <v>86.497739999999993</v>
      </c>
      <c r="H1500" s="2">
        <f t="shared" si="35"/>
        <v>6.0000000000400178E-2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10230963.1</v>
      </c>
      <c r="D1501" s="1">
        <v>0</v>
      </c>
      <c r="E1501" s="1">
        <v>0</v>
      </c>
      <c r="F1501" s="1">
        <v>0</v>
      </c>
      <c r="G1501" s="2">
        <f t="shared" si="34"/>
        <v>225081.18819999998</v>
      </c>
      <c r="H1501" s="2">
        <f t="shared" si="35"/>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7433759.8600000003</v>
      </c>
      <c r="D1502" s="1">
        <v>0</v>
      </c>
      <c r="E1502" s="1">
        <v>0</v>
      </c>
      <c r="F1502" s="1">
        <v>0</v>
      </c>
      <c r="G1502" s="2">
        <f t="shared" si="34"/>
        <v>170976.47678</v>
      </c>
      <c r="H1502" s="2">
        <f t="shared" si="35"/>
        <v>0.13999999966472387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2321661.7200000002</v>
      </c>
      <c r="D1503" s="1">
        <v>0</v>
      </c>
      <c r="E1503" s="1">
        <v>0</v>
      </c>
      <c r="F1503" s="1">
        <v>0</v>
      </c>
      <c r="G1503" s="2">
        <f t="shared" si="34"/>
        <v>55719.881280000009</v>
      </c>
      <c r="H1503" s="2">
        <f t="shared" si="35"/>
        <v>0.27999999979510903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3396.27</v>
      </c>
      <c r="D1504" s="1">
        <v>0</v>
      </c>
      <c r="E1504" s="1">
        <v>0</v>
      </c>
      <c r="F1504" s="1">
        <v>0</v>
      </c>
      <c r="G1504" s="2">
        <f t="shared" si="34"/>
        <v>84.906750000000002</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3930</v>
      </c>
      <c r="D1507" s="1">
        <v>0</v>
      </c>
      <c r="E1507" s="1">
        <v>0</v>
      </c>
      <c r="F1507" s="1">
        <v>0</v>
      </c>
      <c r="G1507" s="2">
        <f t="shared" si="34"/>
        <v>110.04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468215.25</v>
      </c>
      <c r="D1509" s="1">
        <v>0</v>
      </c>
      <c r="E1509" s="1">
        <v>0</v>
      </c>
      <c r="F1509" s="1">
        <v>0</v>
      </c>
      <c r="G1509" s="2">
        <f t="shared" si="34"/>
        <v>14046.457499999999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591373</v>
      </c>
      <c r="D1510" s="1">
        <v>0</v>
      </c>
      <c r="E1510" s="1">
        <v>0</v>
      </c>
      <c r="F1510" s="1">
        <v>0</v>
      </c>
      <c r="G1510" s="2">
        <f t="shared" si="34"/>
        <v>18332.562999999998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818055.18999999948</v>
      </c>
      <c r="D1517" s="1">
        <v>0</v>
      </c>
      <c r="E1517" s="1">
        <v>0</v>
      </c>
      <c r="F1517" s="1">
        <v>0</v>
      </c>
      <c r="G1517" s="2">
        <f t="shared" si="34"/>
        <v>31086.097219999978</v>
      </c>
      <c r="H1517" s="2">
        <f t="shared" si="35"/>
        <v>0.18999999947845936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818055.19</v>
      </c>
      <c r="D1576" s="1">
        <v>0</v>
      </c>
      <c r="E1576" s="1">
        <v>0</v>
      </c>
      <c r="F1576" s="1">
        <v>0</v>
      </c>
      <c r="G1576" s="2">
        <f t="shared" si="34"/>
        <v>79351.353430000003</v>
      </c>
      <c r="H1576" s="2">
        <f t="shared" si="35"/>
        <v>0.18999999994412065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818055.19</v>
      </c>
      <c r="D1578" s="1">
        <v>0</v>
      </c>
      <c r="E1578" s="1">
        <v>0</v>
      </c>
      <c r="F1578" s="1">
        <v>0</v>
      </c>
      <c r="G1578" s="2">
        <f t="shared" si="34"/>
        <v>80987.463810000001</v>
      </c>
      <c r="H1578" s="2">
        <f t="shared" si="35"/>
        <v>0.18999999994412065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23665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10606900.779999999</v>
      </c>
      <c r="I16" s="170">
        <f>'PR-RAS'!E6</f>
        <v>10465669.620000001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8502109.9399999995</v>
      </c>
      <c r="I17" s="170">
        <f>'PR-RAS'!E151</f>
        <v>10289771.52</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1504709.0199999989</v>
      </c>
      <c r="I18" s="170">
        <f>'PR-RAS'!E645</f>
        <v>1111793.4200000023</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21679434.200000003</v>
      </c>
      <c r="I20" s="173">
        <f>BILANCA!E7</f>
        <v>17486214.529999997</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2302238.77</v>
      </c>
      <c r="I21" s="175">
        <f>BILANCA!E68</f>
        <v>1999028.2199999997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732910.26</v>
      </c>
      <c r="I22" s="175">
        <f>BILANCA!E176</f>
        <v>818055.19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23248762.709999997</v>
      </c>
      <c r="I23" s="177">
        <f>BILANCA!E237</f>
        <v>18667187.560000002</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10624615.48</v>
      </c>
      <c r="I24" s="173">
        <f>'RAS-funkcijski'!E5</f>
        <v>10875877.630000001</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10624615.48</v>
      </c>
      <c r="I28" s="179">
        <f>'RAS-funkcijski'!E141</f>
        <v>10875877.630000001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3598.76</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3598.76</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732910.26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818055.18999999948</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818055.19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 zoomScaleNormal="100" workbookViewId="0">
      <selection activeCell="E415" sqref="E41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10606900.779999999</v>
      </c>
      <c r="E6" s="51">
        <f>E7+E44+E50+E82+E106+E124+E133+E139</f>
        <v>10465669.620000001</v>
      </c>
      <c r="F6" s="52">
        <f t="shared" ref="F6:F131" si="0">IF(D6&lt;&gt;0,IF(E6/D6&gt;=100,"&gt;&gt;100",E6/D6*100),"-")</f>
        <v>98.668497396842824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3082925.71</v>
      </c>
      <c r="E50" s="51">
        <f>E51+E54+E59+E62+E65+E68+E71+E74+E77</f>
        <v>2094118.68</v>
      </c>
      <c r="F50" s="52">
        <f t="shared" si="0"/>
        <v>67.926342603954609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2723247.41</v>
      </c>
      <c r="E54" s="51">
        <f t="shared" si="11"/>
        <v>1494191.24</v>
      </c>
      <c r="F54" s="52">
        <f t="shared" si="0"/>
        <v>54.867994531572876</v>
      </c>
    </row>
    <row r="55" spans="1:6" ht="12.75" customHeight="1" x14ac:dyDescent="0.2">
      <c r="A55" s="53">
        <v>6321</v>
      </c>
      <c r="B55" s="86" t="s">
        <v>156</v>
      </c>
      <c r="C55" s="50" t="s">
        <v>157</v>
      </c>
      <c r="D55" s="242">
        <v>123863.87</v>
      </c>
      <c r="E55" s="242">
        <v>53581.7</v>
      </c>
      <c r="F55" s="52">
        <f t="shared" si="0"/>
        <v>43.258538587563912</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1122979.04</v>
      </c>
      <c r="E57" s="242">
        <v>1440609.54</v>
      </c>
      <c r="F57" s="52">
        <f t="shared" si="0"/>
        <v>128.28463298834143</v>
      </c>
    </row>
    <row r="58" spans="1:6" ht="12.75" customHeight="1" x14ac:dyDescent="0.2">
      <c r="A58" s="53">
        <v>6324</v>
      </c>
      <c r="B58" s="86" t="s">
        <v>162</v>
      </c>
      <c r="C58" s="50" t="s">
        <v>163</v>
      </c>
      <c r="D58" s="242">
        <v>1476404.5</v>
      </c>
      <c r="E58" s="242"/>
      <c r="F58" s="52">
        <f t="shared" si="0"/>
        <v>0</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359678.3</v>
      </c>
      <c r="E77" s="51">
        <f t="shared" si="18"/>
        <v>599927.43999999994</v>
      </c>
      <c r="F77" s="52">
        <f t="shared" si="0"/>
        <v>166.79556147813196</v>
      </c>
    </row>
    <row r="78" spans="1:6" ht="12.75" customHeight="1" x14ac:dyDescent="0.2">
      <c r="A78" s="53">
        <v>6391</v>
      </c>
      <c r="B78" s="85" t="s">
        <v>202</v>
      </c>
      <c r="C78" s="50" t="s">
        <v>203</v>
      </c>
      <c r="D78" s="242">
        <v>318530.45</v>
      </c>
      <c r="E78" s="242">
        <v>520719.97</v>
      </c>
      <c r="F78" s="52">
        <f t="shared" si="0"/>
        <v>163.47572735981754</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41147.85</v>
      </c>
      <c r="E80" s="242">
        <v>79207.47</v>
      </c>
      <c r="F80" s="52">
        <f t="shared" si="0"/>
        <v>192.49479620441895</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1778.74</v>
      </c>
      <c r="E82" s="51">
        <f t="shared" si="19"/>
        <v>2399.16</v>
      </c>
      <c r="F82" s="52">
        <f t="shared" si="0"/>
        <v>134.87974633729493</v>
      </c>
    </row>
    <row r="83" spans="1:6" ht="12.75" customHeight="1" x14ac:dyDescent="0.2">
      <c r="A83" s="53">
        <v>641</v>
      </c>
      <c r="B83" s="85" t="s">
        <v>212</v>
      </c>
      <c r="C83" s="50" t="s">
        <v>213</v>
      </c>
      <c r="D83" s="51">
        <f t="shared" ref="D83:E83" si="20">SUM(D84:D90)</f>
        <v>1778.74</v>
      </c>
      <c r="E83" s="51">
        <f t="shared" si="20"/>
        <v>2399.16</v>
      </c>
      <c r="F83" s="52">
        <f t="shared" si="0"/>
        <v>134.87974633729493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1422.17</v>
      </c>
      <c r="E85" s="242">
        <v>2014.01</v>
      </c>
      <c r="F85" s="52">
        <f t="shared" si="0"/>
        <v>141.6152780609913</v>
      </c>
    </row>
    <row r="86" spans="1:6" ht="12.75" customHeight="1" x14ac:dyDescent="0.2">
      <c r="A86" s="53">
        <v>6414</v>
      </c>
      <c r="B86" s="85" t="s">
        <v>218</v>
      </c>
      <c r="C86" s="50" t="s">
        <v>219</v>
      </c>
      <c r="D86" s="242">
        <v>356.57</v>
      </c>
      <c r="E86" s="242">
        <v>385.15</v>
      </c>
      <c r="F86" s="52">
        <f t="shared" si="0"/>
        <v>108.01525647138008</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5195</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5195</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5195</v>
      </c>
      <c r="E117" s="242"/>
      <c r="F117" s="52">
        <f t="shared" si="0"/>
        <v>0</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747289.96</v>
      </c>
      <c r="E124" s="51">
        <f t="shared" si="27"/>
        <v>809895.33</v>
      </c>
      <c r="F124" s="52">
        <f t="shared" si="0"/>
        <v>108.37765437126976</v>
      </c>
    </row>
    <row r="125" spans="1:6" ht="12.75" customHeight="1" x14ac:dyDescent="0.2">
      <c r="A125" s="53">
        <v>661</v>
      </c>
      <c r="B125" s="86" t="s">
        <v>296</v>
      </c>
      <c r="C125" s="50" t="s">
        <v>297</v>
      </c>
      <c r="D125" s="51">
        <f t="shared" ref="D125:E125" si="28">SUM(D126:D127)</f>
        <v>747289.96</v>
      </c>
      <c r="E125" s="51">
        <f t="shared" si="28"/>
        <v>809895.33</v>
      </c>
      <c r="F125" s="52">
        <f t="shared" si="0"/>
        <v>108.37765437126976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747289.96</v>
      </c>
      <c r="E127" s="242">
        <v>809895.33</v>
      </c>
      <c r="F127" s="52">
        <f t="shared" si="0"/>
        <v>108.37765437126976</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6758104.7799999993</v>
      </c>
      <c r="E133" s="51">
        <f t="shared" si="30"/>
        <v>7546917.4500000002</v>
      </c>
      <c r="F133" s="52">
        <f t="shared" ref="F133:F223" si="31">IF(D133&lt;&gt;0,IF(E133/D133&gt;=100,"&gt;&gt;100",E133/D133*100),"-")</f>
        <v>111.67209884543993</v>
      </c>
    </row>
    <row r="134" spans="1:6" ht="22.8" x14ac:dyDescent="0.2">
      <c r="A134" s="53">
        <v>671</v>
      </c>
      <c r="B134" s="232" t="s">
        <v>314</v>
      </c>
      <c r="C134" s="50" t="s">
        <v>315</v>
      </c>
      <c r="D134" s="51">
        <f t="shared" ref="D134:E134" si="32">SUM(D135:D137)</f>
        <v>6758104.7799999993</v>
      </c>
      <c r="E134" s="51">
        <f t="shared" si="32"/>
        <v>7546917.4500000002</v>
      </c>
      <c r="F134" s="52">
        <f t="shared" si="31"/>
        <v>111.67209884543993</v>
      </c>
    </row>
    <row r="135" spans="1:6" ht="12.75" customHeight="1" x14ac:dyDescent="0.2">
      <c r="A135" s="53">
        <v>6711</v>
      </c>
      <c r="B135" s="85" t="s">
        <v>316</v>
      </c>
      <c r="C135" s="50" t="s">
        <v>317</v>
      </c>
      <c r="D135" s="242">
        <v>6119787.0599999996</v>
      </c>
      <c r="E135" s="242">
        <v>7110395.9000000004</v>
      </c>
      <c r="F135" s="52">
        <f t="shared" si="31"/>
        <v>116.18698216601022</v>
      </c>
    </row>
    <row r="136" spans="1:6" ht="22.8" x14ac:dyDescent="0.2">
      <c r="A136" s="53">
        <v>6712</v>
      </c>
      <c r="B136" s="232" t="s">
        <v>318</v>
      </c>
      <c r="C136" s="50" t="s">
        <v>319</v>
      </c>
      <c r="D136" s="242">
        <v>638317.72</v>
      </c>
      <c r="E136" s="242">
        <v>436521.55</v>
      </c>
      <c r="F136" s="52">
        <f t="shared" si="31"/>
        <v>68.386249719027063</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11606.59</v>
      </c>
      <c r="E139" s="51">
        <f t="shared" si="33"/>
        <v>12339</v>
      </c>
      <c r="F139" s="52">
        <f t="shared" si="31"/>
        <v>106.31029441033068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11606.59</v>
      </c>
      <c r="E150" s="242">
        <v>12339</v>
      </c>
      <c r="F150" s="52">
        <f t="shared" si="31"/>
        <v>106.31029441033068</v>
      </c>
    </row>
    <row r="151" spans="1:6" ht="12.75" customHeight="1" x14ac:dyDescent="0.2">
      <c r="A151" s="53">
        <v>3</v>
      </c>
      <c r="B151" s="85" t="s">
        <v>348</v>
      </c>
      <c r="C151" s="50" t="s">
        <v>56</v>
      </c>
      <c r="D151" s="51">
        <f t="shared" ref="D151:E151" si="35">D152+D163+D196+D215+D224+D252+D263</f>
        <v>8502109.9399999995</v>
      </c>
      <c r="E151" s="51">
        <f t="shared" si="35"/>
        <v>10289771.52</v>
      </c>
      <c r="F151" s="52">
        <f t="shared" si="31"/>
        <v>121.02609343581365</v>
      </c>
    </row>
    <row r="152" spans="1:6" ht="12.75" customHeight="1" x14ac:dyDescent="0.2">
      <c r="A152" s="53">
        <v>31</v>
      </c>
      <c r="B152" s="85" t="s">
        <v>349</v>
      </c>
      <c r="C152" s="50" t="s">
        <v>350</v>
      </c>
      <c r="D152" s="51">
        <f t="shared" ref="D152:E152" si="36">D153+D158+D159</f>
        <v>6047721.6399999997</v>
      </c>
      <c r="E152" s="51">
        <f t="shared" si="36"/>
        <v>7523011.0999999996</v>
      </c>
      <c r="F152" s="52">
        <f t="shared" si="31"/>
        <v>124.39413630155107</v>
      </c>
    </row>
    <row r="153" spans="1:6" ht="12.75" customHeight="1" x14ac:dyDescent="0.2">
      <c r="A153" s="53">
        <v>311</v>
      </c>
      <c r="B153" s="85" t="s">
        <v>351</v>
      </c>
      <c r="C153" s="50" t="s">
        <v>352</v>
      </c>
      <c r="D153" s="51">
        <f t="shared" ref="D153:E153" si="37">SUM(D154:D157)</f>
        <v>5014790.6499999994</v>
      </c>
      <c r="E153" s="51">
        <f t="shared" si="37"/>
        <v>6264412.9400000004</v>
      </c>
      <c r="F153" s="52">
        <f t="shared" si="31"/>
        <v>124.91873294850306</v>
      </c>
    </row>
    <row r="154" spans="1:6" ht="12.75" customHeight="1" x14ac:dyDescent="0.2">
      <c r="A154" s="53">
        <v>3111</v>
      </c>
      <c r="B154" s="85" t="s">
        <v>353</v>
      </c>
      <c r="C154" s="50" t="s">
        <v>354</v>
      </c>
      <c r="D154" s="242">
        <v>4997747.3</v>
      </c>
      <c r="E154" s="242">
        <v>6243885.4400000004</v>
      </c>
      <c r="F154" s="52">
        <f t="shared" si="31"/>
        <v>124.93399656281142</v>
      </c>
    </row>
    <row r="155" spans="1:6" ht="12.75" customHeight="1" x14ac:dyDescent="0.2">
      <c r="A155" s="53">
        <v>3112</v>
      </c>
      <c r="B155" s="85" t="s">
        <v>355</v>
      </c>
      <c r="C155" s="50" t="s">
        <v>356</v>
      </c>
      <c r="D155" s="242">
        <v>17043.349999999999</v>
      </c>
      <c r="E155" s="242">
        <v>20527.5</v>
      </c>
      <c r="F155" s="52">
        <f t="shared" si="31"/>
        <v>120.4428706797666</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271213.3</v>
      </c>
      <c r="E158" s="242">
        <v>297075.14</v>
      </c>
      <c r="F158" s="52">
        <f t="shared" si="31"/>
        <v>109.53560905752042</v>
      </c>
    </row>
    <row r="159" spans="1:6" ht="12.75" customHeight="1" x14ac:dyDescent="0.2">
      <c r="A159" s="53">
        <v>313</v>
      </c>
      <c r="B159" s="85" t="s">
        <v>363</v>
      </c>
      <c r="C159" s="50" t="s">
        <v>364</v>
      </c>
      <c r="D159" s="51">
        <f t="shared" ref="D159:E159" si="38">SUM(D160:D162)</f>
        <v>761717.69000000006</v>
      </c>
      <c r="E159" s="51">
        <f t="shared" si="38"/>
        <v>961523.02</v>
      </c>
      <c r="F159" s="52">
        <f t="shared" si="31"/>
        <v>126.23089008212477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761689.89</v>
      </c>
      <c r="E161" s="242">
        <v>961493.02</v>
      </c>
      <c r="F161" s="52">
        <f t="shared" si="31"/>
        <v>126.23155862026736</v>
      </c>
    </row>
    <row r="162" spans="1:6" ht="12.75" customHeight="1" x14ac:dyDescent="0.2">
      <c r="A162" s="53">
        <v>3133</v>
      </c>
      <c r="B162" s="85" t="s">
        <v>368</v>
      </c>
      <c r="C162" s="50" t="s">
        <v>369</v>
      </c>
      <c r="D162" s="242">
        <v>27.8</v>
      </c>
      <c r="E162" s="242">
        <v>30</v>
      </c>
      <c r="F162" s="52">
        <f t="shared" si="31"/>
        <v>107.91366906474819</v>
      </c>
    </row>
    <row r="163" spans="1:6" ht="12.75" customHeight="1" x14ac:dyDescent="0.2">
      <c r="A163" s="53">
        <v>32</v>
      </c>
      <c r="B163" s="85" t="s">
        <v>370</v>
      </c>
      <c r="C163" s="50" t="s">
        <v>371</v>
      </c>
      <c r="D163" s="51">
        <f t="shared" ref="D163:E163" si="39">D164+D169+D177+D187+D188</f>
        <v>2261692.33</v>
      </c>
      <c r="E163" s="51">
        <f t="shared" si="39"/>
        <v>2464451.5699999998</v>
      </c>
      <c r="F163" s="52">
        <f t="shared" si="31"/>
        <v>108.96493467791882</v>
      </c>
    </row>
    <row r="164" spans="1:6" ht="12.75" customHeight="1" x14ac:dyDescent="0.2">
      <c r="A164" s="53">
        <v>321</v>
      </c>
      <c r="B164" s="85" t="s">
        <v>372</v>
      </c>
      <c r="C164" s="50" t="s">
        <v>373</v>
      </c>
      <c r="D164" s="51">
        <f t="shared" ref="D164:E164" si="40">SUM(D165:D168)</f>
        <v>232531.39</v>
      </c>
      <c r="E164" s="51">
        <f t="shared" si="40"/>
        <v>220772.2</v>
      </c>
      <c r="F164" s="52">
        <f t="shared" si="31"/>
        <v>94.942966624850087</v>
      </c>
    </row>
    <row r="165" spans="1:6" ht="12.75" customHeight="1" x14ac:dyDescent="0.2">
      <c r="A165" s="53">
        <v>3211</v>
      </c>
      <c r="B165" s="85" t="s">
        <v>374</v>
      </c>
      <c r="C165" s="50" t="s">
        <v>375</v>
      </c>
      <c r="D165" s="242">
        <v>74818.37</v>
      </c>
      <c r="E165" s="242">
        <v>92687.46</v>
      </c>
      <c r="F165" s="52">
        <f t="shared" si="31"/>
        <v>123.88329229840214</v>
      </c>
    </row>
    <row r="166" spans="1:6" ht="12.75" customHeight="1" x14ac:dyDescent="0.2">
      <c r="A166" s="53">
        <v>3212</v>
      </c>
      <c r="B166" s="85" t="s">
        <v>376</v>
      </c>
      <c r="C166" s="50" t="s">
        <v>377</v>
      </c>
      <c r="D166" s="242">
        <v>123937.41</v>
      </c>
      <c r="E166" s="242">
        <v>113277.17</v>
      </c>
      <c r="F166" s="52">
        <f t="shared" si="31"/>
        <v>91.398690677818735</v>
      </c>
    </row>
    <row r="167" spans="1:6" ht="12.75" customHeight="1" x14ac:dyDescent="0.2">
      <c r="A167" s="53">
        <v>3213</v>
      </c>
      <c r="B167" s="85" t="s">
        <v>378</v>
      </c>
      <c r="C167" s="50" t="s">
        <v>379</v>
      </c>
      <c r="D167" s="242">
        <v>33775.61</v>
      </c>
      <c r="E167" s="242">
        <v>14807.57</v>
      </c>
      <c r="F167" s="52">
        <f t="shared" si="31"/>
        <v>43.841014270356624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636370.53999999992</v>
      </c>
      <c r="E169" s="51">
        <f t="shared" si="41"/>
        <v>591764.43999999994</v>
      </c>
      <c r="F169" s="52">
        <f t="shared" si="31"/>
        <v>92.990546042561945</v>
      </c>
    </row>
    <row r="170" spans="1:6" ht="12.75" customHeight="1" x14ac:dyDescent="0.2">
      <c r="A170" s="53">
        <v>3221</v>
      </c>
      <c r="B170" s="85" t="s">
        <v>384</v>
      </c>
      <c r="C170" s="50" t="s">
        <v>385</v>
      </c>
      <c r="D170" s="242">
        <v>28046.87</v>
      </c>
      <c r="E170" s="242">
        <v>26209.78</v>
      </c>
      <c r="F170" s="52">
        <f t="shared" si="31"/>
        <v>93.449928637313178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569100.86</v>
      </c>
      <c r="E172" s="242">
        <v>518045.53</v>
      </c>
      <c r="F172" s="52">
        <f t="shared" si="31"/>
        <v>91.028773001678474</v>
      </c>
    </row>
    <row r="173" spans="1:6" ht="12.75" customHeight="1" x14ac:dyDescent="0.2">
      <c r="A173" s="53">
        <v>3224</v>
      </c>
      <c r="B173" s="85" t="s">
        <v>390</v>
      </c>
      <c r="C173" s="50" t="s">
        <v>391</v>
      </c>
      <c r="D173" s="242">
        <v>35437.4</v>
      </c>
      <c r="E173" s="242">
        <v>32653.86</v>
      </c>
      <c r="F173" s="52">
        <f t="shared" si="31"/>
        <v>92.145191238634879</v>
      </c>
    </row>
    <row r="174" spans="1:6" ht="12.75" customHeight="1" x14ac:dyDescent="0.2">
      <c r="A174" s="53">
        <v>3225</v>
      </c>
      <c r="B174" s="85" t="s">
        <v>392</v>
      </c>
      <c r="C174" s="50" t="s">
        <v>393</v>
      </c>
      <c r="D174" s="242">
        <v>1702.21</v>
      </c>
      <c r="E174" s="242">
        <v>1270.7</v>
      </c>
      <c r="F174" s="52">
        <f t="shared" si="31"/>
        <v>74.650013805582162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2083.1999999999998</v>
      </c>
      <c r="E176" s="242">
        <v>13584.57</v>
      </c>
      <c r="F176" s="52">
        <f t="shared" si="31"/>
        <v>652.10109447004618</v>
      </c>
    </row>
    <row r="177" spans="1:6" ht="12.75" customHeight="1" x14ac:dyDescent="0.2">
      <c r="A177" s="53">
        <v>323</v>
      </c>
      <c r="B177" s="85" t="s">
        <v>398</v>
      </c>
      <c r="C177" s="50" t="s">
        <v>399</v>
      </c>
      <c r="D177" s="51">
        <f t="shared" ref="D177:E177" si="42">SUM(D178:D186)</f>
        <v>1274049.8</v>
      </c>
      <c r="E177" s="51">
        <f t="shared" si="42"/>
        <v>1532182.5299999998</v>
      </c>
      <c r="F177" s="52">
        <f t="shared" si="31"/>
        <v>120.26080377705799</v>
      </c>
    </row>
    <row r="178" spans="1:6" ht="12.75" customHeight="1" x14ac:dyDescent="0.2">
      <c r="A178" s="53">
        <v>3231</v>
      </c>
      <c r="B178" s="85" t="s">
        <v>400</v>
      </c>
      <c r="C178" s="50" t="s">
        <v>401</v>
      </c>
      <c r="D178" s="242">
        <v>30129.24</v>
      </c>
      <c r="E178" s="242">
        <v>24249.759999999998</v>
      </c>
      <c r="F178" s="52">
        <f t="shared" si="31"/>
        <v>80.485800504758814</v>
      </c>
    </row>
    <row r="179" spans="1:6" ht="12.75" customHeight="1" x14ac:dyDescent="0.2">
      <c r="A179" s="53">
        <v>3232</v>
      </c>
      <c r="B179" s="85" t="s">
        <v>402</v>
      </c>
      <c r="C179" s="50" t="s">
        <v>403</v>
      </c>
      <c r="D179" s="242">
        <v>179108.09</v>
      </c>
      <c r="E179" s="242">
        <v>191128.01</v>
      </c>
      <c r="F179" s="52">
        <f t="shared" si="31"/>
        <v>106.71098664499186</v>
      </c>
    </row>
    <row r="180" spans="1:6" ht="12.75" customHeight="1" x14ac:dyDescent="0.2">
      <c r="A180" s="53">
        <v>3233</v>
      </c>
      <c r="B180" s="85" t="s">
        <v>404</v>
      </c>
      <c r="C180" s="50" t="s">
        <v>405</v>
      </c>
      <c r="D180" s="242">
        <v>28602.06</v>
      </c>
      <c r="E180" s="242">
        <v>23650.14</v>
      </c>
      <c r="F180" s="52">
        <f t="shared" si="31"/>
        <v>82.686841437295072</v>
      </c>
    </row>
    <row r="181" spans="1:6" ht="12.75" customHeight="1" x14ac:dyDescent="0.2">
      <c r="A181" s="53">
        <v>3234</v>
      </c>
      <c r="B181" s="85" t="s">
        <v>406</v>
      </c>
      <c r="C181" s="50" t="s">
        <v>407</v>
      </c>
      <c r="D181" s="242">
        <v>54813.07</v>
      </c>
      <c r="E181" s="242">
        <v>60276</v>
      </c>
      <c r="F181" s="52">
        <f t="shared" si="31"/>
        <v>109.96647332470158</v>
      </c>
    </row>
    <row r="182" spans="1:6" ht="12.75" customHeight="1" x14ac:dyDescent="0.2">
      <c r="A182" s="53">
        <v>3235</v>
      </c>
      <c r="B182" s="85" t="s">
        <v>408</v>
      </c>
      <c r="C182" s="50" t="s">
        <v>409</v>
      </c>
      <c r="D182" s="242">
        <v>445757.76</v>
      </c>
      <c r="E182" s="242">
        <v>411568.07</v>
      </c>
      <c r="F182" s="52">
        <f t="shared" si="31"/>
        <v>92.329984339476226</v>
      </c>
    </row>
    <row r="183" spans="1:6" ht="12.75" customHeight="1" x14ac:dyDescent="0.2">
      <c r="A183" s="53">
        <v>3236</v>
      </c>
      <c r="B183" s="85" t="s">
        <v>410</v>
      </c>
      <c r="C183" s="50" t="s">
        <v>411</v>
      </c>
      <c r="D183" s="242">
        <v>20289.439999999999</v>
      </c>
      <c r="E183" s="242">
        <v>28229.7</v>
      </c>
      <c r="F183" s="52">
        <f t="shared" si="31"/>
        <v>139.13493916046971</v>
      </c>
    </row>
    <row r="184" spans="1:6" ht="12.75" customHeight="1" x14ac:dyDescent="0.2">
      <c r="A184" s="53">
        <v>3237</v>
      </c>
      <c r="B184" s="85" t="s">
        <v>412</v>
      </c>
      <c r="C184" s="50" t="s">
        <v>413</v>
      </c>
      <c r="D184" s="242">
        <v>278496.46000000002</v>
      </c>
      <c r="E184" s="242">
        <v>568359.56000000006</v>
      </c>
      <c r="F184" s="52">
        <f t="shared" si="31"/>
        <v>204.0814306939485</v>
      </c>
    </row>
    <row r="185" spans="1:6" ht="12.75" customHeight="1" x14ac:dyDescent="0.2">
      <c r="A185" s="53">
        <v>3238</v>
      </c>
      <c r="B185" s="85" t="s">
        <v>414</v>
      </c>
      <c r="C185" s="50" t="s">
        <v>415</v>
      </c>
      <c r="D185" s="242">
        <v>15382.08</v>
      </c>
      <c r="E185" s="242">
        <v>23379.14</v>
      </c>
      <c r="F185" s="52">
        <f t="shared" si="31"/>
        <v>151.98945786265577</v>
      </c>
    </row>
    <row r="186" spans="1:6" ht="12.75" customHeight="1" x14ac:dyDescent="0.2">
      <c r="A186" s="53">
        <v>3239</v>
      </c>
      <c r="B186" s="85" t="s">
        <v>416</v>
      </c>
      <c r="C186" s="50" t="s">
        <v>417</v>
      </c>
      <c r="D186" s="242">
        <v>221471.6</v>
      </c>
      <c r="E186" s="242">
        <v>201342.15</v>
      </c>
      <c r="F186" s="52">
        <f t="shared" si="31"/>
        <v>90.911046833995869</v>
      </c>
    </row>
    <row r="187" spans="1:6" ht="12.75" customHeight="1" x14ac:dyDescent="0.2">
      <c r="A187" s="53">
        <v>324</v>
      </c>
      <c r="B187" s="85" t="s">
        <v>418</v>
      </c>
      <c r="C187" s="50" t="s">
        <v>419</v>
      </c>
      <c r="D187" s="242">
        <v>538.11</v>
      </c>
      <c r="E187" s="242">
        <v>610</v>
      </c>
      <c r="F187" s="52">
        <f t="shared" si="31"/>
        <v>113.35972198992769</v>
      </c>
    </row>
    <row r="188" spans="1:6" ht="12.75" customHeight="1" x14ac:dyDescent="0.2">
      <c r="A188" s="53">
        <v>329</v>
      </c>
      <c r="B188" s="85" t="s">
        <v>420</v>
      </c>
      <c r="C188" s="50" t="s">
        <v>421</v>
      </c>
      <c r="D188" s="51">
        <f t="shared" ref="D188:E188" si="43">SUM(D189:D195)</f>
        <v>118202.49</v>
      </c>
      <c r="E188" s="51">
        <f t="shared" si="43"/>
        <v>119122.40000000001</v>
      </c>
      <c r="F188" s="52">
        <f t="shared" si="31"/>
        <v>100.7782492568473</v>
      </c>
    </row>
    <row r="189" spans="1:6" ht="12.75" customHeight="1" x14ac:dyDescent="0.2">
      <c r="A189" s="53">
        <v>3291</v>
      </c>
      <c r="B189" s="232" t="s">
        <v>422</v>
      </c>
      <c r="C189" s="50" t="s">
        <v>423</v>
      </c>
      <c r="D189" s="242">
        <v>5478</v>
      </c>
      <c r="E189" s="242">
        <v>10816.8</v>
      </c>
      <c r="F189" s="52">
        <f t="shared" si="31"/>
        <v>197.45892661555311</v>
      </c>
    </row>
    <row r="190" spans="1:6" ht="12.75" customHeight="1" x14ac:dyDescent="0.2">
      <c r="A190" s="53">
        <v>3292</v>
      </c>
      <c r="B190" s="85" t="s">
        <v>424</v>
      </c>
      <c r="C190" s="50" t="s">
        <v>425</v>
      </c>
      <c r="D190" s="242">
        <v>1960.18</v>
      </c>
      <c r="E190" s="242">
        <v>2237.21</v>
      </c>
      <c r="F190" s="52">
        <f t="shared" si="31"/>
        <v>114.13288575538981</v>
      </c>
    </row>
    <row r="191" spans="1:6" ht="12.75" customHeight="1" x14ac:dyDescent="0.2">
      <c r="A191" s="53">
        <v>3293</v>
      </c>
      <c r="B191" s="85" t="s">
        <v>426</v>
      </c>
      <c r="C191" s="50" t="s">
        <v>427</v>
      </c>
      <c r="D191" s="242">
        <v>48827.26</v>
      </c>
      <c r="E191" s="242">
        <v>43099.87</v>
      </c>
      <c r="F191" s="52">
        <f t="shared" si="31"/>
        <v>88.270097482430927</v>
      </c>
    </row>
    <row r="192" spans="1:6" ht="12.75" customHeight="1" x14ac:dyDescent="0.2">
      <c r="A192" s="53">
        <v>3294</v>
      </c>
      <c r="B192" s="85" t="s">
        <v>428</v>
      </c>
      <c r="C192" s="50" t="s">
        <v>429</v>
      </c>
      <c r="D192" s="242">
        <v>47821.41</v>
      </c>
      <c r="E192" s="242">
        <v>47971.26</v>
      </c>
      <c r="F192" s="52">
        <f t="shared" si="31"/>
        <v>100.31335337038368</v>
      </c>
    </row>
    <row r="193" spans="1:6" ht="12.75" customHeight="1" x14ac:dyDescent="0.2">
      <c r="A193" s="53">
        <v>3295</v>
      </c>
      <c r="B193" s="85" t="s">
        <v>430</v>
      </c>
      <c r="C193" s="50" t="s">
        <v>431</v>
      </c>
      <c r="D193" s="242">
        <v>8528.52</v>
      </c>
      <c r="E193" s="242">
        <v>10548.66</v>
      </c>
      <c r="F193" s="52">
        <f t="shared" si="31"/>
        <v>123.6868765037779</v>
      </c>
    </row>
    <row r="194" spans="1:6" ht="12.75" customHeight="1" x14ac:dyDescent="0.2">
      <c r="A194" s="53" t="s">
        <v>432</v>
      </c>
      <c r="B194" s="85" t="s">
        <v>433</v>
      </c>
      <c r="C194" s="50" t="s">
        <v>432</v>
      </c>
      <c r="D194" s="242">
        <v>355.29</v>
      </c>
      <c r="E194" s="242">
        <v>623.01</v>
      </c>
      <c r="F194" s="52">
        <f t="shared" si="31"/>
        <v>175.35252892003714</v>
      </c>
    </row>
    <row r="195" spans="1:6" ht="12.75" customHeight="1" x14ac:dyDescent="0.2">
      <c r="A195" s="53">
        <v>3299</v>
      </c>
      <c r="B195" s="85" t="s">
        <v>434</v>
      </c>
      <c r="C195" s="50" t="s">
        <v>435</v>
      </c>
      <c r="D195" s="242">
        <v>5231.83</v>
      </c>
      <c r="E195" s="242">
        <v>3825.59</v>
      </c>
      <c r="F195" s="52">
        <f t="shared" si="31"/>
        <v>73.121450811666293</v>
      </c>
    </row>
    <row r="196" spans="1:6" ht="12.75" customHeight="1" x14ac:dyDescent="0.2">
      <c r="A196" s="53">
        <v>34</v>
      </c>
      <c r="B196" s="232" t="s">
        <v>436</v>
      </c>
      <c r="C196" s="50" t="s">
        <v>437</v>
      </c>
      <c r="D196" s="51">
        <f t="shared" ref="D196:E196" si="44">D197+D202+D210</f>
        <v>3734.66</v>
      </c>
      <c r="E196" s="51">
        <f t="shared" si="44"/>
        <v>3402.68</v>
      </c>
      <c r="F196" s="52">
        <f t="shared" si="31"/>
        <v>91.110837398852908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3734.66</v>
      </c>
      <c r="E210" s="51">
        <f t="shared" si="47"/>
        <v>3402.68</v>
      </c>
      <c r="F210" s="52">
        <f t="shared" si="31"/>
        <v>91.110837398852908</v>
      </c>
    </row>
    <row r="211" spans="1:6" ht="12.75" customHeight="1" x14ac:dyDescent="0.2">
      <c r="A211" s="53">
        <v>3431</v>
      </c>
      <c r="B211" s="232" t="s">
        <v>466</v>
      </c>
      <c r="C211" s="50" t="s">
        <v>467</v>
      </c>
      <c r="D211" s="242">
        <v>2619.34</v>
      </c>
      <c r="E211" s="242">
        <v>2410.85</v>
      </c>
      <c r="F211" s="52">
        <f t="shared" si="31"/>
        <v>92.040361312391667</v>
      </c>
    </row>
    <row r="212" spans="1:6" ht="12.75" customHeight="1" x14ac:dyDescent="0.2">
      <c r="A212" s="53">
        <v>3432</v>
      </c>
      <c r="B212" s="85" t="s">
        <v>468</v>
      </c>
      <c r="C212" s="50" t="s">
        <v>469</v>
      </c>
      <c r="D212" s="242">
        <v>13.73</v>
      </c>
      <c r="E212" s="242">
        <v>0.7</v>
      </c>
      <c r="F212" s="52">
        <f t="shared" si="31"/>
        <v>5.098324836125272</v>
      </c>
    </row>
    <row r="213" spans="1:6" ht="12.75" customHeight="1" x14ac:dyDescent="0.2">
      <c r="A213" s="53">
        <v>3433</v>
      </c>
      <c r="B213" s="85" t="s">
        <v>470</v>
      </c>
      <c r="C213" s="50" t="s">
        <v>471</v>
      </c>
      <c r="D213" s="242">
        <v>1101.5899999999999</v>
      </c>
      <c r="E213" s="242">
        <v>991.13</v>
      </c>
      <c r="F213" s="52">
        <f t="shared" si="31"/>
        <v>89.972675859439548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182765.87</v>
      </c>
      <c r="E224" s="51">
        <f t="shared" si="51"/>
        <v>292558.03000000003</v>
      </c>
      <c r="F224" s="52">
        <f t="shared" ref="F224:F235" si="52">IF(D224&lt;&gt;0,IF(E224/D224&gt;=100,"&gt;&gt;100",E224/D224*100),"-")</f>
        <v>160.07257263076525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182765.87</v>
      </c>
      <c r="E247" s="51">
        <f t="shared" si="62"/>
        <v>292558.03000000003</v>
      </c>
      <c r="F247" s="52">
        <f t="shared" si="61"/>
        <v>160.07257263076525</v>
      </c>
    </row>
    <row r="248" spans="1:6" ht="12.75" customHeight="1" x14ac:dyDescent="0.2">
      <c r="A248" s="53" t="s">
        <v>540</v>
      </c>
      <c r="B248" s="85" t="s">
        <v>202</v>
      </c>
      <c r="C248" s="50" t="s">
        <v>540</v>
      </c>
      <c r="D248" s="242">
        <v>0</v>
      </c>
      <c r="E248" s="242">
        <v>136582.32</v>
      </c>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182765.87</v>
      </c>
      <c r="E250" s="242">
        <v>155975.71</v>
      </c>
      <c r="F250" s="52">
        <f t="shared" si="61"/>
        <v>85.34181463968082</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6195.44</v>
      </c>
      <c r="E252" s="51">
        <f t="shared" si="63"/>
        <v>6348.14</v>
      </c>
      <c r="F252" s="52">
        <f t="shared" ref="F252:F258" si="64">IF(D252&lt;&gt;0,IF(E252/D252&gt;=100,"&gt;&gt;100",E252/D252*100),"-")</f>
        <v>102.46471598465969</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6195.44</v>
      </c>
      <c r="E259" s="51">
        <f t="shared" si="66"/>
        <v>6348.14</v>
      </c>
      <c r="F259" s="52">
        <f t="shared" ref="F259:F262" si="67">IF(D259&lt;&gt;0,IF(E259/D259&gt;=100,"&gt;&gt;100",E259/D259*100),"-")</f>
        <v>102.46471598465969</v>
      </c>
    </row>
    <row r="260" spans="1:6" ht="12.75" customHeight="1" x14ac:dyDescent="0.2">
      <c r="A260" s="53">
        <v>3721</v>
      </c>
      <c r="B260" s="85" t="s">
        <v>560</v>
      </c>
      <c r="C260" s="50" t="s">
        <v>561</v>
      </c>
      <c r="D260" s="242">
        <v>6195.44</v>
      </c>
      <c r="E260" s="242">
        <v>6348.14</v>
      </c>
      <c r="F260" s="52">
        <f t="shared" si="67"/>
        <v>102.46471598465969</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8502109.9399999995</v>
      </c>
      <c r="E289" s="51">
        <f t="shared" si="79"/>
        <v>10289771.52</v>
      </c>
      <c r="F289" s="52">
        <f t="shared" si="76"/>
        <v>121.02609343581365</v>
      </c>
    </row>
    <row r="290" spans="1:6" ht="12.75" customHeight="1" x14ac:dyDescent="0.2">
      <c r="A290" s="53" t="s">
        <v>609</v>
      </c>
      <c r="B290" s="85" t="s">
        <v>620</v>
      </c>
      <c r="C290" s="50" t="s">
        <v>621</v>
      </c>
      <c r="D290" s="51">
        <f>IF(D6&gt;=D289,D6-D289,0)</f>
        <v>2104790.84</v>
      </c>
      <c r="E290" s="51">
        <f>IF(E6&gt;=E289,E6-E289,0)</f>
        <v>175898.10000000149</v>
      </c>
      <c r="F290" s="52">
        <f t="shared" si="76"/>
        <v>8.3570346590828706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1498899.52</v>
      </c>
      <c r="E292" s="242">
        <v>1499198.32</v>
      </c>
      <c r="F292" s="52">
        <f t="shared" si="76"/>
        <v>100.01993462510417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63474.74</v>
      </c>
      <c r="E294" s="242">
        <v>68034.880000000005</v>
      </c>
      <c r="F294" s="52">
        <f t="shared" si="76"/>
        <v>107.18418066777431</v>
      </c>
    </row>
    <row r="295" spans="1:6" ht="12" x14ac:dyDescent="0.2">
      <c r="A295" s="53">
        <v>9661</v>
      </c>
      <c r="B295" s="85" t="s">
        <v>630</v>
      </c>
      <c r="C295" s="50" t="s">
        <v>631</v>
      </c>
      <c r="D295" s="242">
        <v>75958.98</v>
      </c>
      <c r="E295" s="242">
        <v>80290.289999999994</v>
      </c>
      <c r="F295" s="52">
        <f t="shared" si="76"/>
        <v>105.70216977637142</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721.09</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721.09</v>
      </c>
      <c r="E311" s="51">
        <f t="shared" si="85"/>
        <v>0</v>
      </c>
      <c r="F311" s="52">
        <f t="shared" si="81"/>
        <v>0</v>
      </c>
    </row>
    <row r="312" spans="1:6" ht="12.75" customHeight="1" x14ac:dyDescent="0.2">
      <c r="A312" s="53">
        <v>721</v>
      </c>
      <c r="B312" s="85" t="s">
        <v>663</v>
      </c>
      <c r="C312" s="50" t="s">
        <v>664</v>
      </c>
      <c r="D312" s="51">
        <f t="shared" ref="D312:E312" si="86">SUM(D313:D316)</f>
        <v>721.09</v>
      </c>
      <c r="E312" s="51">
        <f t="shared" si="86"/>
        <v>0</v>
      </c>
      <c r="F312" s="52">
        <f t="shared" si="81"/>
        <v>0</v>
      </c>
    </row>
    <row r="313" spans="1:6" ht="12.75" customHeight="1" x14ac:dyDescent="0.2">
      <c r="A313" s="53">
        <v>7211</v>
      </c>
      <c r="B313" s="85" t="s">
        <v>665</v>
      </c>
      <c r="C313" s="50" t="s">
        <v>666</v>
      </c>
      <c r="D313" s="242">
        <v>721.09</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2122505.54</v>
      </c>
      <c r="E350" s="51">
        <f t="shared" si="95"/>
        <v>586106.11</v>
      </c>
      <c r="F350" s="52">
        <f t="shared" si="81"/>
        <v>27.613878925376088</v>
      </c>
    </row>
    <row r="351" spans="1:6" ht="12.75" customHeight="1" x14ac:dyDescent="0.2">
      <c r="A351" s="53">
        <v>41</v>
      </c>
      <c r="B351" s="85" t="s">
        <v>741</v>
      </c>
      <c r="C351" s="50" t="s">
        <v>742</v>
      </c>
      <c r="D351" s="51">
        <f t="shared" ref="D351:E351" si="96">D352+D356</f>
        <v>104038.35</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104038.35</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104038.35</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1727985.4899999998</v>
      </c>
      <c r="E363" s="51">
        <f t="shared" si="99"/>
        <v>500868.86</v>
      </c>
      <c r="F363" s="52">
        <f t="shared" si="81"/>
        <v>28.985709827922228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1727985.4899999998</v>
      </c>
      <c r="E369" s="51">
        <f t="shared" si="101"/>
        <v>500868.86</v>
      </c>
      <c r="F369" s="52">
        <f t="shared" si="81"/>
        <v>28.985709827922228</v>
      </c>
    </row>
    <row r="370" spans="1:6" ht="12.75" customHeight="1" x14ac:dyDescent="0.2">
      <c r="A370" s="53">
        <v>4221</v>
      </c>
      <c r="B370" s="85" t="s">
        <v>675</v>
      </c>
      <c r="C370" s="50" t="s">
        <v>767</v>
      </c>
      <c r="D370" s="242">
        <v>1715112.95</v>
      </c>
      <c r="E370" s="242">
        <v>312651.37</v>
      </c>
      <c r="F370" s="52">
        <f t="shared" si="81"/>
        <v>18.229200006914997</v>
      </c>
    </row>
    <row r="371" spans="1:6" ht="12.75" customHeight="1" x14ac:dyDescent="0.2">
      <c r="A371" s="53">
        <v>4222</v>
      </c>
      <c r="B371" s="85" t="s">
        <v>768</v>
      </c>
      <c r="C371" s="50" t="s">
        <v>769</v>
      </c>
      <c r="D371" s="242">
        <v>12026.41</v>
      </c>
      <c r="E371" s="242">
        <v>186809.38</v>
      </c>
      <c r="F371" s="52">
        <f t="shared" si="81"/>
        <v>1553.3262212081577</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846.13</v>
      </c>
      <c r="E376" s="242">
        <v>1408.11</v>
      </c>
      <c r="F376" s="52">
        <f t="shared" si="81"/>
        <v>166.41768995308047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290481.7</v>
      </c>
      <c r="E402" s="51">
        <f t="shared" si="109"/>
        <v>85237.25</v>
      </c>
      <c r="F402" s="52">
        <f t="shared" si="81"/>
        <v>29.343414748674356</v>
      </c>
    </row>
    <row r="403" spans="1:6" ht="12.75" customHeight="1" x14ac:dyDescent="0.2">
      <c r="A403" s="53">
        <v>451</v>
      </c>
      <c r="B403" s="85" t="s">
        <v>812</v>
      </c>
      <c r="C403" s="50" t="s">
        <v>813</v>
      </c>
      <c r="D403" s="242">
        <v>290481.7</v>
      </c>
      <c r="E403" s="242">
        <v>85237.25</v>
      </c>
      <c r="F403" s="52">
        <f t="shared" si="81"/>
        <v>29.343414748674356</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2121784.4500000002</v>
      </c>
      <c r="E408" s="51">
        <f t="shared" si="111"/>
        <v>586106.11</v>
      </c>
      <c r="F408" s="52">
        <f t="shared" si="81"/>
        <v>27.623263522362034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10607621.869999999</v>
      </c>
      <c r="E412" s="51">
        <f>E6+E298</f>
        <v>10465669.620000001</v>
      </c>
      <c r="F412" s="52">
        <f t="shared" si="81"/>
        <v>98.661790062469507</v>
      </c>
    </row>
    <row r="413" spans="1:6" ht="12.75" customHeight="1" x14ac:dyDescent="0.2">
      <c r="A413" s="53" t="s">
        <v>609</v>
      </c>
      <c r="B413" s="85" t="s">
        <v>832</v>
      </c>
      <c r="C413" s="50" t="s">
        <v>833</v>
      </c>
      <c r="D413" s="51">
        <f t="shared" ref="D413:E413" si="112">D289+D350</f>
        <v>10624615.48</v>
      </c>
      <c r="E413" s="51">
        <f t="shared" si="112"/>
        <v>10875877.629999999</v>
      </c>
      <c r="F413" s="52">
        <f t="shared" si="81"/>
        <v>102.36490582151401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16993.610000001267</v>
      </c>
      <c r="E415" s="51">
        <f t="shared" si="114"/>
        <v>410208.00999999791</v>
      </c>
      <c r="F415" s="52">
        <f t="shared" si="81"/>
        <v>2413.8956348884512</v>
      </c>
    </row>
    <row r="416" spans="1:6" ht="12.75" customHeight="1" x14ac:dyDescent="0.2">
      <c r="A416" s="60" t="s">
        <v>838</v>
      </c>
      <c r="B416" s="232" t="s">
        <v>839</v>
      </c>
      <c r="C416" s="61" t="s">
        <v>840</v>
      </c>
      <c r="D416" s="51">
        <f t="shared" ref="D416:E416" si="115">IF(D292-D293+D409-D410&gt;=0,D292-D293+D409-D410,0)</f>
        <v>1498899.52</v>
      </c>
      <c r="E416" s="51">
        <f t="shared" si="115"/>
        <v>1499198.32</v>
      </c>
      <c r="F416" s="52">
        <f t="shared" si="81"/>
        <v>100.01993462510417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63474.74</v>
      </c>
      <c r="E418" s="62">
        <f t="shared" si="117"/>
        <v>68034.880000000005</v>
      </c>
      <c r="F418" s="57">
        <f t="shared" si="81"/>
        <v>107.18418066777431</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22803.11</v>
      </c>
      <c r="E637" s="242">
        <v>22803.11</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10607621.869999999</v>
      </c>
      <c r="E639" s="51">
        <f t="shared" si="180"/>
        <v>10465669.620000001</v>
      </c>
      <c r="F639" s="52">
        <f t="shared" si="119"/>
        <v>98.661790062469507</v>
      </c>
    </row>
    <row r="640" spans="1:6" ht="12.75" customHeight="1" x14ac:dyDescent="0.2">
      <c r="A640" s="53" t="s">
        <v>609</v>
      </c>
      <c r="B640" s="85" t="s">
        <v>1278</v>
      </c>
      <c r="C640" s="50" t="s">
        <v>1279</v>
      </c>
      <c r="D640" s="51">
        <f t="shared" ref="D640:E640" si="181">D413+D528</f>
        <v>10624615.48</v>
      </c>
      <c r="E640" s="51">
        <f t="shared" si="181"/>
        <v>10875877.629999999</v>
      </c>
      <c r="F640" s="52">
        <f t="shared" si="119"/>
        <v>102.36490582151401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16993.610000001267</v>
      </c>
      <c r="E642" s="51">
        <f t="shared" si="183"/>
        <v>410208.00999999791</v>
      </c>
      <c r="F642" s="52">
        <f t="shared" si="119"/>
        <v>2413.8956348884512</v>
      </c>
    </row>
    <row r="643" spans="1:6" ht="22.8" x14ac:dyDescent="0.2">
      <c r="A643" s="60" t="s">
        <v>1284</v>
      </c>
      <c r="B643" s="85" t="s">
        <v>1285</v>
      </c>
      <c r="C643" s="61" t="s">
        <v>1284</v>
      </c>
      <c r="D643" s="51">
        <f t="shared" ref="D643:E643" si="184">IF(D416-D417+D637-D638&gt;=0,D416-D417+D637-D638,0)</f>
        <v>1521702.6300000001</v>
      </c>
      <c r="E643" s="51">
        <f t="shared" si="184"/>
        <v>1522001.4300000002</v>
      </c>
      <c r="F643" s="52">
        <f t="shared" si="119"/>
        <v>100.01963589955811</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1504709.0199999989</v>
      </c>
      <c r="E645" s="51">
        <f t="shared" si="186"/>
        <v>1111793.4200000023</v>
      </c>
      <c r="F645" s="52">
        <f t="shared" si="119"/>
        <v>73.887602534608519</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1086.6600000000001</v>
      </c>
      <c r="E647" s="243">
        <v>403.47</v>
      </c>
      <c r="F647" s="57">
        <f t="shared" si="119"/>
        <v>37.129368891833693</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1991329.51</v>
      </c>
      <c r="E649" s="242">
        <v>2065883.96</v>
      </c>
      <c r="F649" s="52">
        <f t="shared" ref="F649:F724" si="188">IF(D649&lt;&gt;0,IF(E649/D649&gt;=100,"&gt;&gt;100",E649/D649*100),"-")</f>
        <v>103.74395345549819</v>
      </c>
    </row>
    <row r="650" spans="1:6" ht="12.75" customHeight="1" x14ac:dyDescent="0.2">
      <c r="A650" s="53" t="s">
        <v>1297</v>
      </c>
      <c r="B650" s="85" t="s">
        <v>1298</v>
      </c>
      <c r="C650" s="50" t="s">
        <v>1297</v>
      </c>
      <c r="D650" s="242">
        <v>2020038.89</v>
      </c>
      <c r="E650" s="242">
        <v>1988709.03</v>
      </c>
      <c r="F650" s="52">
        <f t="shared" si="188"/>
        <v>98.449046691373354</v>
      </c>
    </row>
    <row r="651" spans="1:6" ht="12.75" customHeight="1" x14ac:dyDescent="0.2">
      <c r="A651" s="53" t="s">
        <v>1299</v>
      </c>
      <c r="B651" s="85" t="s">
        <v>1300</v>
      </c>
      <c r="C651" s="50" t="s">
        <v>1299</v>
      </c>
      <c r="D651" s="242">
        <v>1945484.44</v>
      </c>
      <c r="E651" s="242">
        <v>2227469.88</v>
      </c>
      <c r="F651" s="52">
        <f t="shared" si="188"/>
        <v>114.49435596616749</v>
      </c>
    </row>
    <row r="652" spans="1:6" ht="22.8" x14ac:dyDescent="0.2">
      <c r="A652" s="53">
        <v>11</v>
      </c>
      <c r="B652" s="85" t="s">
        <v>1301</v>
      </c>
      <c r="C652" s="50" t="s">
        <v>1302</v>
      </c>
      <c r="D652" s="51">
        <f t="shared" ref="D652:E652" si="189">+D649+D650-D651</f>
        <v>2065883.96</v>
      </c>
      <c r="E652" s="51">
        <f t="shared" si="189"/>
        <v>1827123.1100000003</v>
      </c>
      <c r="F652" s="52">
        <f t="shared" si="188"/>
        <v>88.442678551993808</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171</v>
      </c>
      <c r="E654" s="262">
        <v>175</v>
      </c>
      <c r="F654" s="52">
        <f t="shared" si="188"/>
        <v>102.3391812865497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167</v>
      </c>
      <c r="E656" s="262">
        <v>171</v>
      </c>
      <c r="F656" s="52">
        <f t="shared" si="188"/>
        <v>102.39520958083833</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2299.89</v>
      </c>
      <c r="F716" s="52" t="str">
        <f t="shared" si="188"/>
        <v>-</v>
      </c>
    </row>
    <row r="717" spans="1:6" ht="12.75" customHeight="1" x14ac:dyDescent="0.2">
      <c r="A717" s="53">
        <v>31215</v>
      </c>
      <c r="B717" s="85" t="s">
        <v>1414</v>
      </c>
      <c r="C717" s="50" t="s">
        <v>1415</v>
      </c>
      <c r="D717" s="242">
        <v>4346.74</v>
      </c>
      <c r="E717" s="242">
        <v>2874.02</v>
      </c>
      <c r="F717" s="52">
        <f t="shared" si="188"/>
        <v>66.118976520334783</v>
      </c>
    </row>
    <row r="718" spans="1:6" ht="12.75" customHeight="1" x14ac:dyDescent="0.2">
      <c r="A718" s="53">
        <v>32121</v>
      </c>
      <c r="B718" s="85" t="s">
        <v>1416</v>
      </c>
      <c r="C718" s="50" t="s">
        <v>1417</v>
      </c>
      <c r="D718" s="242">
        <v>123937.41</v>
      </c>
      <c r="E718" s="242">
        <v>113277.17</v>
      </c>
      <c r="F718" s="52">
        <f t="shared" si="188"/>
        <v>91.398690677818735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20289.439999999999</v>
      </c>
      <c r="E720" s="242">
        <v>28229.7</v>
      </c>
      <c r="F720" s="52">
        <f t="shared" si="188"/>
        <v>139.13493916046971</v>
      </c>
    </row>
    <row r="721" spans="1:6" ht="12.75" customHeight="1" x14ac:dyDescent="0.2">
      <c r="A721" s="53" t="s">
        <v>1422</v>
      </c>
      <c r="B721" s="85" t="s">
        <v>1423</v>
      </c>
      <c r="C721" s="50" t="s">
        <v>1422</v>
      </c>
      <c r="D721" s="242">
        <v>12823.82</v>
      </c>
      <c r="E721" s="242">
        <v>7071.9</v>
      </c>
      <c r="F721" s="52">
        <f t="shared" si="188"/>
        <v>55.146594384512568</v>
      </c>
    </row>
    <row r="722" spans="1:6" ht="12.75" customHeight="1" x14ac:dyDescent="0.2">
      <c r="A722" s="53" t="s">
        <v>1424</v>
      </c>
      <c r="B722" s="85" t="s">
        <v>1425</v>
      </c>
      <c r="C722" s="50" t="s">
        <v>1424</v>
      </c>
      <c r="D722" s="242">
        <v>22902.75</v>
      </c>
      <c r="E722" s="242">
        <v>18076.46</v>
      </c>
      <c r="F722" s="52">
        <f t="shared" si="188"/>
        <v>78.927028413618444</v>
      </c>
    </row>
    <row r="723" spans="1:6" ht="12.75" customHeight="1" x14ac:dyDescent="0.2">
      <c r="A723" s="53" t="s">
        <v>1426</v>
      </c>
      <c r="B723" s="85" t="s">
        <v>1427</v>
      </c>
      <c r="C723" s="50" t="s">
        <v>1426</v>
      </c>
      <c r="D723" s="242">
        <v>34948.43</v>
      </c>
      <c r="E723" s="242">
        <v>47106.83</v>
      </c>
      <c r="F723" s="52">
        <f t="shared" si="188"/>
        <v>134.78954562479629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5478</v>
      </c>
      <c r="E725" s="242">
        <v>10816.8</v>
      </c>
      <c r="F725" s="52">
        <f t="shared" ref="F725:F979" si="190">IF(D725&lt;&gt;0,IF(E725/D725&gt;=100,"&gt;&gt;100",E725/D725*100),"-")</f>
        <v>197.45892661555311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6195.44</v>
      </c>
      <c r="E819" s="242">
        <v>6348.14</v>
      </c>
      <c r="F819" s="52">
        <f t="shared" si="190"/>
        <v>102.46471598465969</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4294967294"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 workbookViewId="0">
      <selection activeCell="E300" sqref="E30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23981672.970000003</v>
      </c>
      <c r="E6" s="229">
        <f t="shared" si="0"/>
        <v>19485242.749999996</v>
      </c>
      <c r="F6" s="230">
        <f t="shared" ref="F6:F260" si="1">IF(D6&gt;0,IF(E6/D6&gt;=100,"&gt;&gt;100",E6/D6*100),"-")</f>
        <v>81.25055651611612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21679434.200000003</v>
      </c>
      <c r="E7" s="104">
        <f t="shared" si="2"/>
        <v>17486214.529999997</v>
      </c>
      <c r="F7" s="93">
        <f t="shared" si="1"/>
        <v>80.658076076542613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2008427.1800000002</v>
      </c>
      <c r="E8" s="104">
        <f>E9+E10-E11</f>
        <v>1620519.07</v>
      </c>
      <c r="F8" s="93">
        <f t="shared" si="1"/>
        <v>80.685975878896429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3059705.93</v>
      </c>
      <c r="E10" s="247">
        <v>3047889.77</v>
      </c>
      <c r="F10" s="93">
        <f t="shared" si="1"/>
        <v>99.613813867399998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1051278.75</v>
      </c>
      <c r="E11" s="247">
        <v>1427370.7</v>
      </c>
      <c r="F11" s="93">
        <f t="shared" si="1"/>
        <v>135.77471246327389</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19643010.800000004</v>
      </c>
      <c r="E12" s="104">
        <f t="shared" si="3"/>
        <v>15837699.24</v>
      </c>
      <c r="F12" s="93">
        <f t="shared" si="1"/>
        <v>80.627656326493479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6696779.4399999995</v>
      </c>
      <c r="E13" s="104">
        <f t="shared" si="4"/>
        <v>6544560.6099999994</v>
      </c>
      <c r="F13" s="93">
        <f t="shared" si="1"/>
        <v>97.726984569765079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8992839.4199999999</v>
      </c>
      <c r="E15" s="247">
        <v>9078076.6699999999</v>
      </c>
      <c r="F15" s="93">
        <f t="shared" si="1"/>
        <v>100.94783467177713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2296059.98</v>
      </c>
      <c r="E18" s="247">
        <v>2533516.06</v>
      </c>
      <c r="F18" s="93">
        <f t="shared" si="1"/>
        <v>110.34189359460898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12769913.960000003</v>
      </c>
      <c r="E19" s="104">
        <f t="shared" si="5"/>
        <v>9168090.9000000022</v>
      </c>
      <c r="F19" s="93">
        <f t="shared" si="1"/>
        <v>71.794461017652779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16483885.970000001</v>
      </c>
      <c r="E20" s="247">
        <v>16446609.34</v>
      </c>
      <c r="F20" s="93">
        <f t="shared" si="1"/>
        <v>99.773860180373475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2039118.57</v>
      </c>
      <c r="E21" s="247">
        <v>2202353.1800000002</v>
      </c>
      <c r="F21" s="93">
        <f t="shared" si="1"/>
        <v>108.00515538436788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3048619.18</v>
      </c>
      <c r="E22" s="247">
        <v>3048619.18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79434.42</v>
      </c>
      <c r="E24" s="247">
        <v>79434.42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18458.099999999999</v>
      </c>
      <c r="E26" s="247">
        <v>19866.21</v>
      </c>
      <c r="F26" s="93">
        <f t="shared" si="1"/>
        <v>107.62868334227251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8899602.2799999993</v>
      </c>
      <c r="E28" s="247">
        <v>12628791.43</v>
      </c>
      <c r="F28" s="93">
        <f t="shared" si="1"/>
        <v>141.90287422597046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19618.600000000006</v>
      </c>
      <c r="E29" s="104">
        <f t="shared" si="6"/>
        <v>14713.950000000004</v>
      </c>
      <c r="F29" s="93">
        <f t="shared" si="1"/>
        <v>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75073.77</v>
      </c>
      <c r="E30" s="247">
        <v>75073.77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55455.17</v>
      </c>
      <c r="E34" s="247">
        <v>60359.82</v>
      </c>
      <c r="F34" s="93">
        <f t="shared" si="1"/>
        <v>108.84435121197897</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156698.80000000002</v>
      </c>
      <c r="E45" s="104">
        <f t="shared" si="9"/>
        <v>110333.78000000001</v>
      </c>
      <c r="F45" s="93">
        <f t="shared" si="1"/>
        <v>70.411375198789017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222537.95</v>
      </c>
      <c r="E49" s="247">
        <v>222537.95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65839.149999999994</v>
      </c>
      <c r="E50" s="247">
        <v>112204.17</v>
      </c>
      <c r="F50" s="93">
        <f t="shared" si="1"/>
        <v>170.42165641567365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7731.99</v>
      </c>
      <c r="E54" s="247">
        <v>7789.03</v>
      </c>
      <c r="F54" s="93">
        <f t="shared" si="1"/>
        <v>100.73771435296734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7731.99</v>
      </c>
      <c r="E55" s="247">
        <v>7789.03</v>
      </c>
      <c r="F55" s="93">
        <f t="shared" si="1"/>
        <v>100.73771435296734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27996.22</v>
      </c>
      <c r="E56" s="104">
        <f t="shared" si="11"/>
        <v>27996.22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27996.22</v>
      </c>
      <c r="E57" s="247">
        <v>27996.22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2302238.77</v>
      </c>
      <c r="E68" s="104">
        <f t="shared" si="13"/>
        <v>1999028.2199999997</v>
      </c>
      <c r="F68" s="93">
        <f t="shared" si="1"/>
        <v>86.829752241553976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2065883.96</v>
      </c>
      <c r="E69" s="104">
        <f t="shared" si="14"/>
        <v>1827123.1099999999</v>
      </c>
      <c r="F69" s="93">
        <f t="shared" si="1"/>
        <v>88.442678551993794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2065445.16</v>
      </c>
      <c r="E70" s="104">
        <f t="shared" si="15"/>
        <v>1826694.92</v>
      </c>
      <c r="F70" s="93">
        <f t="shared" si="1"/>
        <v>88.440736911165445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2065445.16</v>
      </c>
      <c r="E72" s="247">
        <v>1826694.92</v>
      </c>
      <c r="F72" s="93">
        <f t="shared" si="1"/>
        <v>88.440736911165445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438.8</v>
      </c>
      <c r="E76" s="247">
        <v>428.19</v>
      </c>
      <c r="F76" s="93">
        <f t="shared" si="1"/>
        <v>97.582041932543291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71348.44</v>
      </c>
      <c r="E78" s="104">
        <f>E79+SUM(E82:E84)-E85+E86</f>
        <v>56501.48</v>
      </c>
      <c r="F78" s="93">
        <f t="shared" si="1"/>
        <v>79.190911532193269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4.25</v>
      </c>
      <c r="E84" s="247">
        <v>4.25</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71344.19</v>
      </c>
      <c r="E86" s="247">
        <v>56497.23</v>
      </c>
      <c r="F86" s="93">
        <f t="shared" si="1"/>
        <v>79.189671927034283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1246.68</v>
      </c>
      <c r="E118" s="104">
        <f t="shared" si="20"/>
        <v>1246.68</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1246.68</v>
      </c>
      <c r="E119" s="104">
        <f t="shared" si="21"/>
        <v>1246.68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1246.68</v>
      </c>
      <c r="E123" s="247">
        <v>1246.68</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162673.03</v>
      </c>
      <c r="E146" s="104">
        <f t="shared" si="26"/>
        <v>113753.48</v>
      </c>
      <c r="F146" s="93">
        <f t="shared" si="1"/>
        <v>69.927682542090722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43.08</v>
      </c>
      <c r="E158" s="247">
        <v>37.299999999999997</v>
      </c>
      <c r="F158" s="93">
        <f t="shared" si="1"/>
        <v>86.583101207056629</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87772.1</v>
      </c>
      <c r="E160" s="247">
        <v>91971.25</v>
      </c>
      <c r="F160" s="93">
        <f t="shared" si="1"/>
        <v>104.78415122800982</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76840.429999999993</v>
      </c>
      <c r="E161" s="247">
        <v>24393.95</v>
      </c>
      <c r="F161" s="93">
        <f t="shared" si="1"/>
        <v>31.746243481458919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1982.58</v>
      </c>
      <c r="E163" s="247">
        <v>2649.02</v>
      </c>
      <c r="F163" s="93">
        <f t="shared" si="1"/>
        <v>133.61478477539367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1086.6600000000001</v>
      </c>
      <c r="E170" s="104">
        <f t="shared" si="29"/>
        <v>403.47</v>
      </c>
      <c r="F170" s="93">
        <f t="shared" si="1"/>
        <v>37.129368891833693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1086.6600000000001</v>
      </c>
      <c r="E173" s="247">
        <v>403.47</v>
      </c>
      <c r="F173" s="93">
        <f t="shared" si="1"/>
        <v>37.129368891833693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23981672.969999999</v>
      </c>
      <c r="E175" s="104">
        <f t="shared" si="30"/>
        <v>19485242.750000004</v>
      </c>
      <c r="F175" s="93">
        <f t="shared" si="1"/>
        <v>81.250556516116163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732910.26</v>
      </c>
      <c r="E176" s="104">
        <f t="shared" si="31"/>
        <v>818055.19</v>
      </c>
      <c r="F176" s="93">
        <f t="shared" si="1"/>
        <v>111.61737454732861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732910.26</v>
      </c>
      <c r="E177" s="104">
        <f t="shared" si="32"/>
        <v>818055.19</v>
      </c>
      <c r="F177" s="93">
        <f t="shared" si="1"/>
        <v>111.61737454732861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527475.4</v>
      </c>
      <c r="E178" s="247">
        <v>623711.34</v>
      </c>
      <c r="F178" s="93">
        <f t="shared" si="1"/>
        <v>118.24463093444734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123465.75</v>
      </c>
      <c r="E179" s="247">
        <v>113876.19</v>
      </c>
      <c r="F179" s="93">
        <f t="shared" si="1"/>
        <v>92.233020088567073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241.42</v>
      </c>
      <c r="E180" s="104">
        <f t="shared" si="33"/>
        <v>231.69</v>
      </c>
      <c r="F180" s="93">
        <f t="shared" si="1"/>
        <v>95.969679396901668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241.42</v>
      </c>
      <c r="E183" s="247">
        <v>231.69</v>
      </c>
      <c r="F183" s="93">
        <f t="shared" si="1"/>
        <v>95.969679396901668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81727.69</v>
      </c>
      <c r="E188" s="247">
        <v>80235.97</v>
      </c>
      <c r="F188" s="93">
        <f t="shared" si="1"/>
        <v>98.174767939727644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23248762.709999997</v>
      </c>
      <c r="E237" s="104">
        <f t="shared" si="41"/>
        <v>18667187.560000002</v>
      </c>
      <c r="F237" s="93">
        <f t="shared" si="1"/>
        <v>80.293251700533204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21680680.899999999</v>
      </c>
      <c r="E238" s="104">
        <f t="shared" si="42"/>
        <v>17487461.210000001</v>
      </c>
      <c r="F238" s="93">
        <f t="shared" si="1"/>
        <v>80.659188199204578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21680680.899999999</v>
      </c>
      <c r="E239" s="104">
        <f t="shared" si="43"/>
        <v>17487461.210000001</v>
      </c>
      <c r="F239" s="93">
        <f t="shared" si="1"/>
        <v>80.659188199204578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21680680.899999999</v>
      </c>
      <c r="E240" s="247">
        <v>17487461.210000001</v>
      </c>
      <c r="F240" s="93">
        <f t="shared" si="1"/>
        <v>80.659188199204578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1504709.02</v>
      </c>
      <c r="E245" s="104">
        <f t="shared" si="45"/>
        <v>1111793.4200000002</v>
      </c>
      <c r="F245" s="93">
        <f t="shared" si="1"/>
        <v>73.887602534608334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1512492.34</v>
      </c>
      <c r="E246" s="104">
        <f t="shared" si="46"/>
        <v>1261377.9800000002</v>
      </c>
      <c r="F246" s="93">
        <f t="shared" si="1"/>
        <v>83.397313602262614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1489689.23</v>
      </c>
      <c r="E247" s="247">
        <v>1238574.8700000001</v>
      </c>
      <c r="F247" s="93">
        <f t="shared" si="1"/>
        <v>83.14317141166417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22803.11</v>
      </c>
      <c r="E249" s="247">
        <v>22803.11</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7783.32</v>
      </c>
      <c r="E250" s="104">
        <f t="shared" si="47"/>
        <v>149584.56</v>
      </c>
      <c r="F250" s="93">
        <f t="shared" si="1"/>
        <v>1921.8605941937374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7783.32</v>
      </c>
      <c r="E252" s="247">
        <v>149584.56</v>
      </c>
      <c r="F252" s="93">
        <f t="shared" si="1"/>
        <v>1921.8605941937374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101.95</v>
      </c>
      <c r="E254" s="247">
        <v>101.95</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63474.74</v>
      </c>
      <c r="E255" s="247">
        <v>68034.880000000005</v>
      </c>
      <c r="F255" s="93">
        <f t="shared" si="1"/>
        <v>107.18418066777431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1560564.03</v>
      </c>
      <c r="E259" s="104">
        <f t="shared" si="49"/>
        <v>1447615.71</v>
      </c>
      <c r="F259" s="93">
        <f t="shared" si="1"/>
        <v>92.762339908603437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1560564.03</v>
      </c>
      <c r="E260" s="248">
        <v>1447615.71</v>
      </c>
      <c r="F260" s="97">
        <f t="shared" si="1"/>
        <v>92.762339908603437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12469.92</v>
      </c>
      <c r="E264" s="247">
        <v>94553.83</v>
      </c>
      <c r="F264" s="93">
        <f t="shared" si="50"/>
        <v>758.25530556731712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152185.69</v>
      </c>
      <c r="E265" s="247">
        <v>21848.67</v>
      </c>
      <c r="F265" s="93">
        <f t="shared" si="50"/>
        <v>14.35658635184425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42589.19</v>
      </c>
      <c r="E268" s="247">
        <v>25772.26</v>
      </c>
      <c r="F268" s="93">
        <f t="shared" si="50"/>
        <v>60.51361859664388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27996.22</v>
      </c>
      <c r="E269" s="247">
        <v>30724.97</v>
      </c>
      <c r="F269" s="93">
        <f t="shared" si="50"/>
        <v>109.74685153924351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758.78</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76840.429999999993</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732910.26</v>
      </c>
      <c r="E288" s="247">
        <v>818055.19</v>
      </c>
      <c r="F288" s="93">
        <f t="shared" si="50"/>
        <v>111.61737454732861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22152.16</v>
      </c>
      <c r="E299" s="247">
        <v>14954.97</v>
      </c>
      <c r="F299" s="93">
        <f t="shared" si="50"/>
        <v>67.510211193851973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58160.79</v>
      </c>
      <c r="E302" s="247">
        <v>56440.71</v>
      </c>
      <c r="F302" s="93">
        <f t="shared" si="50"/>
        <v>97.042543610566497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7" sqref="E1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10624615.48</v>
      </c>
      <c r="E5" s="79">
        <f t="shared" si="0"/>
        <v>10875877.630000001</v>
      </c>
      <c r="F5" s="80">
        <f t="shared" ref="F5:F141" si="1">IF(D5&gt;0,IF(E5/D5&gt;=100,"&gt;&gt;100",E5/D5*100),"-")</f>
        <v>102.36490582151403</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10624615.48</v>
      </c>
      <c r="E13" s="81">
        <f t="shared" si="4"/>
        <v>10875877.630000001</v>
      </c>
      <c r="F13" s="63">
        <f t="shared" si="1"/>
        <v>102.36490582151403</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10624615.48</v>
      </c>
      <c r="E16" s="249">
        <v>10875877.630000001</v>
      </c>
      <c r="F16" s="63">
        <f t="shared" si="1"/>
        <v>102.36490582151403</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10624615.48</v>
      </c>
      <c r="E141" s="106">
        <f t="shared" si="28"/>
        <v>10875877.630000001</v>
      </c>
      <c r="F141" s="82">
        <f t="shared" si="1"/>
        <v>102.36490582151403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4"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3598.76</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3598.76</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3598.76</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v>3598.76</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4"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29" sqref="D29"/>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732910.26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10911599.969999999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4118.9399999999996</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10316108.029999999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7529995.7999999998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2312072.16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3386.54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3930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466723.53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591373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10826455.039999999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4118.9399999999996</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10230963.1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7433759.8600000003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2321661.7200000002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3396.27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3930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468215.25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591373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818055.18999999948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818055.19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818055.19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4"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9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23665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Klibert Dobrić</cp:lastModifiedBy>
  <cp:lastPrinted>2025-01-28T09:45:24Z</cp:lastPrinted>
  <dcterms:created xsi:type="dcterms:W3CDTF">2022-04-01T05:14:30Z</dcterms:created>
  <dcterms:modified xsi:type="dcterms:W3CDTF">2025-02-04T07:43:43Z</dcterms:modified>
</cp:coreProperties>
</file>