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atijas\Desktop\"/>
    </mc:Choice>
  </mc:AlternateContent>
  <xr:revisionPtr revIDLastSave="0" documentId="13_ncr:1_{DA4B14FD-ECD5-4476-B6FD-6772AC9F76F1}" xr6:coauthVersionLast="36" xr6:coauthVersionMax="36" xr10:uidLastSave="{00000000-0000-0000-0000-000000000000}"/>
  <bookViews>
    <workbookView xWindow="0" yWindow="0" windowWidth="28800" windowHeight="13905" xr2:uid="{BD7A9E1F-CC34-46A4-B84B-045B66E7D547}"/>
  </bookViews>
  <sheets>
    <sheet name="PROSINAC 2024." sheetId="1" r:id="rId1"/>
  </sheets>
  <definedNames>
    <definedName name="_xlnm.Print_Area" localSheetId="0">'PROSINAC 2024.'!$A$1:$G$92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1" i="1"/>
  <c r="E6" i="1"/>
  <c r="E27" i="1"/>
  <c r="E86" i="1"/>
  <c r="E84" i="1"/>
  <c r="E72" i="1"/>
  <c r="E48" i="1"/>
  <c r="E79" i="1" l="1"/>
  <c r="E80" i="1" s="1"/>
  <c r="E38" i="1"/>
  <c r="E9" i="1"/>
  <c r="E35" i="1"/>
  <c r="E82" i="1"/>
  <c r="E52" i="1"/>
  <c r="E46" i="1"/>
  <c r="E90" i="1"/>
  <c r="E78" i="1"/>
  <c r="E76" i="1"/>
  <c r="E74" i="1"/>
  <c r="E12" i="1" l="1"/>
  <c r="E8" i="1"/>
  <c r="E70" i="1"/>
  <c r="E66" i="1" l="1"/>
  <c r="E57" i="1"/>
  <c r="E30" i="1"/>
  <c r="E34" i="1"/>
  <c r="E32" i="1" l="1"/>
  <c r="E28" i="1" l="1"/>
  <c r="E26" i="1"/>
  <c r="E24" i="1"/>
  <c r="E50" i="1"/>
  <c r="E64" i="1" l="1"/>
  <c r="E56" i="1"/>
  <c r="E22" i="1" l="1"/>
  <c r="E62" i="1" l="1"/>
  <c r="E36" i="1" l="1"/>
  <c r="E20" i="1" l="1"/>
  <c r="E18" i="1"/>
  <c r="E92" i="1" l="1"/>
  <c r="E58" i="1" l="1"/>
  <c r="E44" i="1" l="1"/>
  <c r="E88" i="1" l="1"/>
  <c r="E68" i="1"/>
  <c r="E60" i="1"/>
  <c r="E54" i="1"/>
  <c r="E42" i="1"/>
  <c r="E40" i="1"/>
  <c r="E16" i="1"/>
</calcChain>
</file>

<file path=xl/sharedStrings.xml><?xml version="1.0" encoding="utf-8"?>
<sst xmlns="http://schemas.openxmlformats.org/spreadsheetml/2006/main" count="234" uniqueCount="75">
  <si>
    <t xml:space="preserve">NAZIV ISPLATITELJA: </t>
  </si>
  <si>
    <t>SVEUČILIŠNI RAČUNSKI CENTAR - SRCE</t>
  </si>
  <si>
    <t xml:space="preserve">ISPLATE SREDSTAVA ZA RAZDOBLJE: </t>
  </si>
  <si>
    <t>NAZIV PRIMATELJA</t>
  </si>
  <si>
    <t>OIB PRIMATELJA</t>
  </si>
  <si>
    <t>SJEDIŠTE/PREBIVALIŠTE PRIMATELJA</t>
  </si>
  <si>
    <t>IZVOR</t>
  </si>
  <si>
    <t>NAČIN OBJAVE</t>
  </si>
  <si>
    <t>VRSTA RASHODA/IZDATKA</t>
  </si>
  <si>
    <t xml:space="preserve">Sveučilišni računski centar - Srce </t>
  </si>
  <si>
    <t>Državni proračun</t>
  </si>
  <si>
    <t>Plaće za redovan rad</t>
  </si>
  <si>
    <t>Vlastiti račun</t>
  </si>
  <si>
    <t>Plaće u naravi</t>
  </si>
  <si>
    <t>Ostali rashodi za zaposlene</t>
  </si>
  <si>
    <t>Doprinosi za obvezno zdravstveno osiguranje</t>
  </si>
  <si>
    <t>Službena putovanja</t>
  </si>
  <si>
    <t>Naknade za prijevoz, za rad na terenu i odvojeni život</t>
  </si>
  <si>
    <t>UKUPNO</t>
  </si>
  <si>
    <t>Zagreb</t>
  </si>
  <si>
    <t>GDPR</t>
  </si>
  <si>
    <t>Sveučilišni računski centar - Srce</t>
  </si>
  <si>
    <t>Pristojbe i naknade</t>
  </si>
  <si>
    <t>Naknade za rad predstavničkih i izvršnih tijela, povjerenstava i slično</t>
  </si>
  <si>
    <t>Intelektualne i osobne usluge (Usluge agencija, ukupni trošak)</t>
  </si>
  <si>
    <t>Studentski centar u Zagrebu</t>
  </si>
  <si>
    <t>Intelektualne i osobne usluge (Ugovor o djelu, ukupni trošak)</t>
  </si>
  <si>
    <t>Sistemski laboratorij za informatiku</t>
  </si>
  <si>
    <t>Računalne usluge</t>
  </si>
  <si>
    <t>Privredna banka Zagreb d.d.</t>
  </si>
  <si>
    <t>Ostali nespomenuti rashodi poslovanja</t>
  </si>
  <si>
    <t>Bankarske usluge i usluge platnog prometa</t>
  </si>
  <si>
    <t>02535697732</t>
  </si>
  <si>
    <t>Usluge telefona, pošte i prijevoza</t>
  </si>
  <si>
    <t>Hrvatski telekom d.d.</t>
  </si>
  <si>
    <t>Uredski materijal</t>
  </si>
  <si>
    <t>Imamagić Emir</t>
  </si>
  <si>
    <t>Špoljar Jurica</t>
  </si>
  <si>
    <t>Potraživanja za naknade koje se refundiraju i predujmove</t>
  </si>
  <si>
    <t>Intelektualne i osobne usluge (Autorski ugovor, ukupni trošak)</t>
  </si>
  <si>
    <t>Franetović Roko</t>
  </si>
  <si>
    <t>Lovrić Mario</t>
  </si>
  <si>
    <t>Zailac Katarina</t>
  </si>
  <si>
    <t>Agencija za komercijalnu djelatnost</t>
  </si>
  <si>
    <t>PROSINAC 2024.</t>
  </si>
  <si>
    <t>Tečajevi i stručni ispiti</t>
  </si>
  <si>
    <t>Đorđević Ana</t>
  </si>
  <si>
    <t>Bulić Biserka</t>
  </si>
  <si>
    <t>Cvitković Maja</t>
  </si>
  <si>
    <t>Hruška Marko</t>
  </si>
  <si>
    <t>Gebauer Dag</t>
  </si>
  <si>
    <t>Kolimoli, obrt za grafički i web dizajn</t>
  </si>
  <si>
    <t>Grafičke i tiskarske usluge</t>
  </si>
  <si>
    <t>Reprezentacija</t>
  </si>
  <si>
    <t>Galieta d.o.o.</t>
  </si>
  <si>
    <t>Svijet medija d.o.o.</t>
  </si>
  <si>
    <t>Links d.o.o.</t>
  </si>
  <si>
    <t>Sveta Nedjelja</t>
  </si>
  <si>
    <t>08622180689</t>
  </si>
  <si>
    <t>Locus projekt d.o.o.</t>
  </si>
  <si>
    <t>Puh-tours d.o.o.</t>
  </si>
  <si>
    <t>04570880273</t>
  </si>
  <si>
    <t>Štasni d.o.o.</t>
  </si>
  <si>
    <t>Usluge tekućeg i investicijskog održavanja</t>
  </si>
  <si>
    <t>Hrženjak Marko</t>
  </si>
  <si>
    <t>Belavić Martin</t>
  </si>
  <si>
    <t>Herceg Marija</t>
  </si>
  <si>
    <t>PBZ Card d.o.o.</t>
  </si>
  <si>
    <t>Službena, radna i zaštitna odjeća i obuća</t>
  </si>
  <si>
    <t>Promoart studio d.o.o.</t>
  </si>
  <si>
    <t xml:space="preserve">Intelektualne i osobne usluge </t>
  </si>
  <si>
    <t>Littera nova, obrt za usluge,poduke i savjetovanja</t>
  </si>
  <si>
    <t>Felix obrt za proizvodnju filmova videofilmova i TV_____</t>
  </si>
  <si>
    <t>Teatar Tirena</t>
  </si>
  <si>
    <t>Favory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</si>
</sst>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0" fontId="0" fillId="2" borderId="0" xfId="0" applyFill="1" applyBorder="1"/>
    <xf numFmtId="0" fontId="0" fillId="2" borderId="0" xfId="0" applyFill="1"/>
    <xf numFmtId="0" fontId="0" fillId="2" borderId="3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/>
    <xf numFmtId="0" fontId="0" fillId="2" borderId="3" xfId="0" applyFill="1" applyBorder="1"/>
    <xf numFmtId="4" fontId="1" fillId="2" borderId="3" xfId="0" applyNumberFormat="1" applyFont="1" applyFill="1" applyBorder="1"/>
    <xf numFmtId="0" fontId="0" fillId="2" borderId="3" xfId="0" applyFill="1" applyBorder="1" applyAlignment="1">
      <alignment horizontal="left"/>
    </xf>
    <xf numFmtId="0" fontId="0" fillId="2" borderId="3" xfId="0" applyFill="1" applyBorder="1" applyAlignment="1"/>
    <xf numFmtId="0" fontId="0" fillId="2" borderId="3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right"/>
    </xf>
    <xf numFmtId="4" fontId="0" fillId="2" borderId="3" xfId="0" applyNumberFormat="1" applyFont="1" applyFill="1" applyBorder="1"/>
    <xf numFmtId="0" fontId="0" fillId="2" borderId="0" xfId="0" applyFont="1" applyFill="1" applyBorder="1"/>
    <xf numFmtId="0" fontId="0" fillId="2" borderId="0" xfId="0" applyFont="1" applyFill="1"/>
    <xf numFmtId="0" fontId="0" fillId="2" borderId="3" xfId="0" applyFont="1" applyFill="1" applyBorder="1"/>
    <xf numFmtId="0" fontId="1" fillId="2" borderId="3" xfId="0" applyFont="1" applyFill="1" applyBorder="1" applyAlignment="1"/>
    <xf numFmtId="0" fontId="0" fillId="2" borderId="3" xfId="0" applyFill="1" applyBorder="1" applyAlignment="1">
      <alignment horizontal="right"/>
    </xf>
    <xf numFmtId="4" fontId="0" fillId="2" borderId="3" xfId="0" applyNumberFormat="1" applyFill="1" applyBorder="1"/>
    <xf numFmtId="0" fontId="0" fillId="2" borderId="3" xfId="0" applyFont="1" applyFill="1" applyBorder="1" applyAlignment="1"/>
    <xf numFmtId="0" fontId="1" fillId="2" borderId="3" xfId="0" applyFont="1" applyFill="1" applyBorder="1" applyAlignment="1">
      <alignment horizontal="left"/>
    </xf>
    <xf numFmtId="0" fontId="0" fillId="2" borderId="3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17" fontId="0" fillId="2" borderId="2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49" fontId="0" fillId="2" borderId="3" xfId="0" applyNumberFormat="1" applyFont="1" applyFill="1" applyBorder="1" applyAlignment="1">
      <alignment horizontal="right"/>
    </xf>
    <xf numFmtId="49" fontId="0" fillId="2" borderId="3" xfId="0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BF56B-626C-4B81-9CCA-984B32BAA966}">
  <dimension ref="A1:DO92"/>
  <sheetViews>
    <sheetView tabSelected="1" zoomScaleNormal="100" workbookViewId="0"/>
  </sheetViews>
  <sheetFormatPr defaultRowHeight="15" x14ac:dyDescent="0.25"/>
  <cols>
    <col min="1" max="1" width="35.85546875" customWidth="1"/>
    <col min="2" max="2" width="18.42578125" customWidth="1"/>
    <col min="3" max="3" width="22.5703125" customWidth="1"/>
    <col min="4" max="4" width="16" customWidth="1"/>
    <col min="5" max="5" width="14.5703125" customWidth="1"/>
    <col min="7" max="7" width="64.28515625" customWidth="1"/>
    <col min="8" max="119" width="9.140625" style="1"/>
  </cols>
  <sheetData>
    <row r="1" spans="1:119" s="6" customFormat="1" ht="30.75" customHeight="1" thickBot="1" x14ac:dyDescent="0.3">
      <c r="A1" s="7" t="s">
        <v>0</v>
      </c>
      <c r="B1" s="33" t="s">
        <v>1</v>
      </c>
      <c r="C1" s="33"/>
      <c r="D1" s="33"/>
      <c r="E1" s="33"/>
      <c r="F1" s="33"/>
      <c r="G1" s="33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</row>
    <row r="2" spans="1:119" s="6" customFormat="1" ht="30" customHeight="1" thickBot="1" x14ac:dyDescent="0.3">
      <c r="A2" s="8" t="s">
        <v>2</v>
      </c>
      <c r="B2" s="34" t="s">
        <v>44</v>
      </c>
      <c r="C2" s="34"/>
      <c r="D2" s="34"/>
      <c r="E2" s="34"/>
      <c r="F2" s="34"/>
      <c r="G2" s="3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</row>
    <row r="3" spans="1:119" s="3" customFormat="1" x14ac:dyDescent="0.25"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</row>
    <row r="4" spans="1:119" s="6" customFormat="1" ht="30" x14ac:dyDescent="0.25">
      <c r="A4" s="4" t="s">
        <v>3</v>
      </c>
      <c r="B4" s="27" t="s">
        <v>4</v>
      </c>
      <c r="C4" s="9" t="s">
        <v>5</v>
      </c>
      <c r="D4" s="9" t="s">
        <v>6</v>
      </c>
      <c r="E4" s="35" t="s">
        <v>7</v>
      </c>
      <c r="F4" s="35"/>
      <c r="G4" s="4" t="s">
        <v>8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</row>
    <row r="5" spans="1:119" s="3" customFormat="1" x14ac:dyDescent="0.25">
      <c r="A5" s="36" t="s">
        <v>9</v>
      </c>
      <c r="B5" s="39"/>
      <c r="C5" s="39"/>
      <c r="D5" s="14" t="s">
        <v>10</v>
      </c>
      <c r="E5" s="24">
        <v>443660.43</v>
      </c>
      <c r="F5" s="12">
        <v>3111</v>
      </c>
      <c r="G5" s="12" t="s">
        <v>11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</row>
    <row r="6" spans="1:119" s="3" customFormat="1" x14ac:dyDescent="0.25">
      <c r="A6" s="37"/>
      <c r="B6" s="40"/>
      <c r="C6" s="40"/>
      <c r="D6" s="14" t="s">
        <v>12</v>
      </c>
      <c r="E6" s="24">
        <f>82081.06+8896.17+1093.71</f>
        <v>92070.94</v>
      </c>
      <c r="F6" s="12">
        <v>3111</v>
      </c>
      <c r="G6" s="12" t="s">
        <v>11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</row>
    <row r="7" spans="1:119" s="3" customFormat="1" x14ac:dyDescent="0.25">
      <c r="A7" s="37"/>
      <c r="B7" s="40"/>
      <c r="C7" s="40"/>
      <c r="D7" s="14" t="s">
        <v>12</v>
      </c>
      <c r="E7" s="24">
        <v>1752.39</v>
      </c>
      <c r="F7" s="12">
        <v>3112</v>
      </c>
      <c r="G7" s="12" t="s">
        <v>13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</row>
    <row r="8" spans="1:119" s="3" customFormat="1" x14ac:dyDescent="0.25">
      <c r="A8" s="37"/>
      <c r="B8" s="40"/>
      <c r="C8" s="40"/>
      <c r="D8" s="14" t="s">
        <v>10</v>
      </c>
      <c r="E8" s="24">
        <f>11400+1919.13+51900+220.72</f>
        <v>65439.850000000006</v>
      </c>
      <c r="F8" s="12">
        <v>3121</v>
      </c>
      <c r="G8" s="12" t="s">
        <v>14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</row>
    <row r="9" spans="1:119" s="3" customFormat="1" x14ac:dyDescent="0.25">
      <c r="A9" s="37"/>
      <c r="B9" s="40"/>
      <c r="C9" s="40"/>
      <c r="D9" s="14" t="s">
        <v>12</v>
      </c>
      <c r="E9" s="24">
        <f>200+1200+134775.29</f>
        <v>136175.29</v>
      </c>
      <c r="F9" s="12">
        <v>3121</v>
      </c>
      <c r="G9" s="12" t="s">
        <v>14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</row>
    <row r="10" spans="1:119" s="3" customFormat="1" x14ac:dyDescent="0.25">
      <c r="A10" s="37"/>
      <c r="B10" s="40"/>
      <c r="C10" s="40"/>
      <c r="D10" s="14" t="s">
        <v>10</v>
      </c>
      <c r="E10" s="24">
        <v>68598.720000000001</v>
      </c>
      <c r="F10" s="12">
        <v>3132</v>
      </c>
      <c r="G10" s="12" t="s">
        <v>15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</row>
    <row r="11" spans="1:119" s="3" customFormat="1" x14ac:dyDescent="0.25">
      <c r="A11" s="37"/>
      <c r="B11" s="40"/>
      <c r="C11" s="40"/>
      <c r="D11" s="14" t="s">
        <v>12</v>
      </c>
      <c r="E11" s="24">
        <f>289.15+12602.9+1467.86+255.7+180.46</f>
        <v>14796.07</v>
      </c>
      <c r="F11" s="12">
        <v>3132</v>
      </c>
      <c r="G11" s="12" t="s">
        <v>15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</row>
    <row r="12" spans="1:119" s="3" customFormat="1" x14ac:dyDescent="0.25">
      <c r="A12" s="37"/>
      <c r="B12" s="40"/>
      <c r="C12" s="40"/>
      <c r="D12" s="14" t="s">
        <v>10</v>
      </c>
      <c r="E12" s="24">
        <f>40+70+157.9+50.46</f>
        <v>318.35999999999996</v>
      </c>
      <c r="F12" s="12">
        <v>3211</v>
      </c>
      <c r="G12" s="12" t="s">
        <v>16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</row>
    <row r="13" spans="1:119" s="3" customFormat="1" x14ac:dyDescent="0.25">
      <c r="A13" s="37"/>
      <c r="B13" s="40"/>
      <c r="C13" s="40"/>
      <c r="D13" s="14" t="s">
        <v>10</v>
      </c>
      <c r="E13" s="24">
        <v>9591.49</v>
      </c>
      <c r="F13" s="12">
        <v>3212</v>
      </c>
      <c r="G13" s="12" t="s">
        <v>17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</row>
    <row r="14" spans="1:119" s="3" customFormat="1" x14ac:dyDescent="0.25">
      <c r="A14" s="37"/>
      <c r="B14" s="40"/>
      <c r="C14" s="40"/>
      <c r="D14" s="14" t="s">
        <v>12</v>
      </c>
      <c r="E14" s="24">
        <v>159.99</v>
      </c>
      <c r="F14" s="12">
        <v>3212</v>
      </c>
      <c r="G14" s="12" t="s">
        <v>17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</row>
    <row r="15" spans="1:119" s="11" customFormat="1" x14ac:dyDescent="0.25">
      <c r="A15" s="38"/>
      <c r="B15" s="41"/>
      <c r="C15" s="41"/>
      <c r="D15" s="14" t="s">
        <v>10</v>
      </c>
      <c r="E15" s="24">
        <v>645.76</v>
      </c>
      <c r="F15" s="12">
        <v>1291</v>
      </c>
      <c r="G15" s="12" t="s">
        <v>38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</row>
    <row r="16" spans="1:119" s="3" customFormat="1" x14ac:dyDescent="0.25">
      <c r="A16" s="29" t="s">
        <v>18</v>
      </c>
      <c r="B16" s="29"/>
      <c r="C16" s="29"/>
      <c r="D16" s="28"/>
      <c r="E16" s="13">
        <f>SUM(E5:E14)</f>
        <v>832563.52999999991</v>
      </c>
      <c r="F16" s="15"/>
      <c r="G16" s="15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</row>
    <row r="17" spans="1:119" s="20" customFormat="1" x14ac:dyDescent="0.25">
      <c r="A17" s="16" t="s">
        <v>42</v>
      </c>
      <c r="B17" s="17" t="s">
        <v>20</v>
      </c>
      <c r="C17" s="17" t="s">
        <v>20</v>
      </c>
      <c r="D17" s="16" t="s">
        <v>12</v>
      </c>
      <c r="E17" s="18">
        <v>68</v>
      </c>
      <c r="F17" s="25">
        <v>3211</v>
      </c>
      <c r="G17" s="25" t="s">
        <v>16</v>
      </c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</row>
    <row r="18" spans="1:119" s="3" customFormat="1" x14ac:dyDescent="0.25">
      <c r="A18" s="26" t="s">
        <v>18</v>
      </c>
      <c r="B18" s="26"/>
      <c r="C18" s="26"/>
      <c r="D18" s="28"/>
      <c r="E18" s="13">
        <f>SUM(E17)</f>
        <v>68</v>
      </c>
      <c r="F18" s="15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</row>
    <row r="19" spans="1:119" s="20" customFormat="1" x14ac:dyDescent="0.25">
      <c r="A19" s="16" t="s">
        <v>36</v>
      </c>
      <c r="B19" s="17" t="s">
        <v>20</v>
      </c>
      <c r="C19" s="17" t="s">
        <v>20</v>
      </c>
      <c r="D19" s="16" t="s">
        <v>12</v>
      </c>
      <c r="E19" s="18">
        <f>15+86+18.13+30</f>
        <v>149.13</v>
      </c>
      <c r="F19" s="25">
        <v>3211</v>
      </c>
      <c r="G19" s="25" t="s">
        <v>16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</row>
    <row r="20" spans="1:119" s="3" customFormat="1" x14ac:dyDescent="0.25">
      <c r="A20" s="26" t="s">
        <v>18</v>
      </c>
      <c r="B20" s="26"/>
      <c r="C20" s="26"/>
      <c r="D20" s="28"/>
      <c r="E20" s="13">
        <f>SUM(E19)</f>
        <v>149.13</v>
      </c>
      <c r="F20" s="15"/>
      <c r="G20" s="15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</row>
    <row r="21" spans="1:119" s="20" customFormat="1" x14ac:dyDescent="0.25">
      <c r="A21" s="16" t="s">
        <v>64</v>
      </c>
      <c r="B21" s="17" t="s">
        <v>20</v>
      </c>
      <c r="C21" s="17" t="s">
        <v>20</v>
      </c>
      <c r="D21" s="16" t="s">
        <v>12</v>
      </c>
      <c r="E21" s="18">
        <v>15</v>
      </c>
      <c r="F21" s="25">
        <v>3211</v>
      </c>
      <c r="G21" s="25" t="s">
        <v>16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</row>
    <row r="22" spans="1:119" s="3" customFormat="1" x14ac:dyDescent="0.25">
      <c r="A22" s="26" t="s">
        <v>18</v>
      </c>
      <c r="B22" s="26"/>
      <c r="C22" s="26"/>
      <c r="D22" s="28"/>
      <c r="E22" s="13">
        <f>SUM(E21)</f>
        <v>15</v>
      </c>
      <c r="F22" s="15"/>
      <c r="G22" s="15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</row>
    <row r="23" spans="1:119" s="20" customFormat="1" x14ac:dyDescent="0.25">
      <c r="A23" s="16" t="s">
        <v>65</v>
      </c>
      <c r="B23" s="17" t="s">
        <v>20</v>
      </c>
      <c r="C23" s="17" t="s">
        <v>20</v>
      </c>
      <c r="D23" s="16" t="s">
        <v>12</v>
      </c>
      <c r="E23" s="18">
        <v>15</v>
      </c>
      <c r="F23" s="25">
        <v>3211</v>
      </c>
      <c r="G23" s="25" t="s">
        <v>16</v>
      </c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</row>
    <row r="24" spans="1:119" s="3" customFormat="1" x14ac:dyDescent="0.25">
      <c r="A24" s="26" t="s">
        <v>18</v>
      </c>
      <c r="B24" s="26"/>
      <c r="C24" s="26"/>
      <c r="D24" s="28"/>
      <c r="E24" s="13">
        <f>SUM(E23)</f>
        <v>15</v>
      </c>
      <c r="F24" s="15"/>
      <c r="G24" s="15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</row>
    <row r="25" spans="1:119" s="20" customFormat="1" x14ac:dyDescent="0.25">
      <c r="A25" s="16" t="s">
        <v>66</v>
      </c>
      <c r="B25" s="17" t="s">
        <v>20</v>
      </c>
      <c r="C25" s="17" t="s">
        <v>20</v>
      </c>
      <c r="D25" s="16" t="s">
        <v>12</v>
      </c>
      <c r="E25" s="18">
        <v>15</v>
      </c>
      <c r="F25" s="25">
        <v>3211</v>
      </c>
      <c r="G25" s="25" t="s">
        <v>16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</row>
    <row r="26" spans="1:119" s="3" customFormat="1" x14ac:dyDescent="0.25">
      <c r="A26" s="26" t="s">
        <v>18</v>
      </c>
      <c r="B26" s="26"/>
      <c r="C26" s="26"/>
      <c r="D26" s="28"/>
      <c r="E26" s="13">
        <f>SUM(E25)</f>
        <v>15</v>
      </c>
      <c r="F26" s="15"/>
      <c r="G26" s="15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</row>
    <row r="27" spans="1:119" s="20" customFormat="1" x14ac:dyDescent="0.25">
      <c r="A27" s="16" t="s">
        <v>37</v>
      </c>
      <c r="B27" s="17" t="s">
        <v>20</v>
      </c>
      <c r="C27" s="17" t="s">
        <v>20</v>
      </c>
      <c r="D27" s="16" t="s">
        <v>12</v>
      </c>
      <c r="E27" s="18">
        <f>15+15+3.13</f>
        <v>33.130000000000003</v>
      </c>
      <c r="F27" s="25">
        <v>3211</v>
      </c>
      <c r="G27" s="25" t="s">
        <v>16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</row>
    <row r="28" spans="1:119" s="3" customFormat="1" x14ac:dyDescent="0.25">
      <c r="A28" s="26" t="s">
        <v>18</v>
      </c>
      <c r="B28" s="26"/>
      <c r="C28" s="26"/>
      <c r="D28" s="28"/>
      <c r="E28" s="13">
        <f>SUM(E27)</f>
        <v>33.130000000000003</v>
      </c>
      <c r="F28" s="15"/>
      <c r="G28" s="15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</row>
    <row r="29" spans="1:119" s="3" customFormat="1" x14ac:dyDescent="0.25">
      <c r="A29" s="12" t="s">
        <v>21</v>
      </c>
      <c r="B29" s="12"/>
      <c r="C29" s="12"/>
      <c r="D29" s="14" t="s">
        <v>10</v>
      </c>
      <c r="E29" s="24">
        <v>46.45</v>
      </c>
      <c r="F29" s="12">
        <v>3213</v>
      </c>
      <c r="G29" s="12" t="s">
        <v>45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</row>
    <row r="30" spans="1:119" s="3" customFormat="1" x14ac:dyDescent="0.25">
      <c r="A30" s="29" t="s">
        <v>18</v>
      </c>
      <c r="B30" s="29"/>
      <c r="C30" s="29"/>
      <c r="D30" s="28"/>
      <c r="E30" s="13">
        <f>SUM(E29)</f>
        <v>46.45</v>
      </c>
      <c r="F30" s="12"/>
      <c r="G30" s="1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</row>
    <row r="31" spans="1:119" s="3" customFormat="1" x14ac:dyDescent="0.25">
      <c r="A31" s="12" t="s">
        <v>43</v>
      </c>
      <c r="B31" s="12">
        <v>58843087891</v>
      </c>
      <c r="C31" s="23" t="s">
        <v>19</v>
      </c>
      <c r="D31" s="14" t="s">
        <v>12</v>
      </c>
      <c r="E31" s="24">
        <v>16.43</v>
      </c>
      <c r="F31" s="12">
        <v>3221</v>
      </c>
      <c r="G31" s="12" t="s">
        <v>35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</row>
    <row r="32" spans="1:119" s="3" customFormat="1" x14ac:dyDescent="0.25">
      <c r="A32" s="29" t="s">
        <v>18</v>
      </c>
      <c r="B32" s="29"/>
      <c r="C32" s="29"/>
      <c r="D32" s="28"/>
      <c r="E32" s="13">
        <f>SUM(E31)</f>
        <v>16.43</v>
      </c>
      <c r="F32" s="12"/>
      <c r="G32" s="1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</row>
    <row r="33" spans="1:119" s="3" customFormat="1" x14ac:dyDescent="0.25">
      <c r="A33" s="12" t="s">
        <v>21</v>
      </c>
      <c r="B33" s="12"/>
      <c r="C33" s="12"/>
      <c r="D33" s="14" t="s">
        <v>10</v>
      </c>
      <c r="E33" s="24">
        <v>250</v>
      </c>
      <c r="F33" s="12">
        <v>3221</v>
      </c>
      <c r="G33" s="12" t="s">
        <v>35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</row>
    <row r="34" spans="1:119" s="3" customFormat="1" x14ac:dyDescent="0.25">
      <c r="A34" s="29" t="s">
        <v>18</v>
      </c>
      <c r="B34" s="29"/>
      <c r="C34" s="29"/>
      <c r="D34" s="28"/>
      <c r="E34" s="13">
        <f>SUM(E33)</f>
        <v>250</v>
      </c>
      <c r="F34" s="12"/>
      <c r="G34" s="1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</row>
    <row r="35" spans="1:119" s="3" customFormat="1" x14ac:dyDescent="0.25">
      <c r="A35" s="12" t="s">
        <v>21</v>
      </c>
      <c r="B35" s="12"/>
      <c r="C35" s="12"/>
      <c r="D35" s="14" t="s">
        <v>12</v>
      </c>
      <c r="E35" s="24">
        <f>450+300+500</f>
        <v>1250</v>
      </c>
      <c r="F35" s="12">
        <v>3221</v>
      </c>
      <c r="G35" s="12" t="s">
        <v>35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</row>
    <row r="36" spans="1:119" s="3" customFormat="1" x14ac:dyDescent="0.25">
      <c r="A36" s="29" t="s">
        <v>18</v>
      </c>
      <c r="B36" s="29"/>
      <c r="C36" s="29"/>
      <c r="D36" s="28"/>
      <c r="E36" s="13">
        <f>SUM(E35)</f>
        <v>1250</v>
      </c>
      <c r="F36" s="12"/>
      <c r="G36" s="1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</row>
    <row r="37" spans="1:119" s="3" customFormat="1" x14ac:dyDescent="0.25">
      <c r="A37" s="12" t="s">
        <v>69</v>
      </c>
      <c r="B37" s="12">
        <v>45229174018</v>
      </c>
      <c r="C37" s="23" t="s">
        <v>19</v>
      </c>
      <c r="D37" s="14" t="s">
        <v>12</v>
      </c>
      <c r="E37" s="24">
        <v>11844.25</v>
      </c>
      <c r="F37" s="12">
        <v>3227</v>
      </c>
      <c r="G37" s="12" t="s">
        <v>68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</row>
    <row r="38" spans="1:119" s="3" customFormat="1" x14ac:dyDescent="0.25">
      <c r="A38" s="29" t="s">
        <v>18</v>
      </c>
      <c r="B38" s="29"/>
      <c r="C38" s="29"/>
      <c r="D38" s="28"/>
      <c r="E38" s="13">
        <f>SUM(E37)</f>
        <v>11844.25</v>
      </c>
      <c r="F38" s="12"/>
      <c r="G38" s="1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</row>
    <row r="39" spans="1:119" s="3" customFormat="1" x14ac:dyDescent="0.25">
      <c r="A39" s="12" t="s">
        <v>21</v>
      </c>
      <c r="B39" s="12"/>
      <c r="C39" s="12"/>
      <c r="D39" s="14" t="s">
        <v>10</v>
      </c>
      <c r="E39" s="24">
        <v>840</v>
      </c>
      <c r="F39" s="12">
        <v>3295</v>
      </c>
      <c r="G39" s="12" t="s">
        <v>22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</row>
    <row r="40" spans="1:119" s="3" customFormat="1" x14ac:dyDescent="0.25">
      <c r="A40" s="29" t="s">
        <v>18</v>
      </c>
      <c r="B40" s="29"/>
      <c r="C40" s="29"/>
      <c r="D40" s="28"/>
      <c r="E40" s="13">
        <f>SUM(E39)</f>
        <v>840</v>
      </c>
      <c r="F40" s="12"/>
      <c r="G40" s="1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</row>
    <row r="41" spans="1:119" s="3" customFormat="1" x14ac:dyDescent="0.25">
      <c r="A41" s="12" t="s">
        <v>21</v>
      </c>
      <c r="B41" s="12"/>
      <c r="C41" s="12"/>
      <c r="D41" s="14" t="s">
        <v>10</v>
      </c>
      <c r="E41" s="24">
        <v>1328.92</v>
      </c>
      <c r="F41" s="12">
        <v>3291</v>
      </c>
      <c r="G41" s="12" t="s">
        <v>23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</row>
    <row r="42" spans="1:119" s="3" customFormat="1" x14ac:dyDescent="0.25">
      <c r="A42" s="29" t="s">
        <v>18</v>
      </c>
      <c r="B42" s="29"/>
      <c r="C42" s="29"/>
      <c r="D42" s="28"/>
      <c r="E42" s="13">
        <f>SUM(E41)</f>
        <v>1328.92</v>
      </c>
      <c r="F42" s="12"/>
      <c r="G42" s="1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</row>
    <row r="43" spans="1:119" s="3" customFormat="1" x14ac:dyDescent="0.25">
      <c r="A43" s="16" t="s">
        <v>34</v>
      </c>
      <c r="B43" s="17">
        <v>81793146560</v>
      </c>
      <c r="C43" s="17" t="s">
        <v>19</v>
      </c>
      <c r="D43" s="16" t="s">
        <v>12</v>
      </c>
      <c r="E43" s="18">
        <v>172.45</v>
      </c>
      <c r="F43" s="21">
        <v>3231</v>
      </c>
      <c r="G43" s="21" t="s">
        <v>33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</row>
    <row r="44" spans="1:119" s="3" customFormat="1" x14ac:dyDescent="0.25">
      <c r="A44" s="29" t="s">
        <v>18</v>
      </c>
      <c r="B44" s="29"/>
      <c r="C44" s="29"/>
      <c r="D44" s="22"/>
      <c r="E44" s="13">
        <f>SUM(E43)</f>
        <v>172.45</v>
      </c>
      <c r="F44" s="12"/>
      <c r="G44" s="1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</row>
    <row r="45" spans="1:119" s="3" customFormat="1" x14ac:dyDescent="0.25">
      <c r="A45" s="16" t="s">
        <v>62</v>
      </c>
      <c r="B45" s="17">
        <v>96874956915</v>
      </c>
      <c r="C45" s="17" t="s">
        <v>19</v>
      </c>
      <c r="D45" s="16" t="s">
        <v>12</v>
      </c>
      <c r="E45" s="18">
        <v>490.88</v>
      </c>
      <c r="F45" s="21">
        <v>3232</v>
      </c>
      <c r="G45" s="21" t="s">
        <v>63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</row>
    <row r="46" spans="1:119" s="3" customFormat="1" x14ac:dyDescent="0.25">
      <c r="A46" s="29" t="s">
        <v>18</v>
      </c>
      <c r="B46" s="29"/>
      <c r="C46" s="29"/>
      <c r="D46" s="22"/>
      <c r="E46" s="13">
        <f>SUM(E45)</f>
        <v>490.88</v>
      </c>
      <c r="F46" s="12"/>
      <c r="G46" s="1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</row>
    <row r="47" spans="1:119" s="3" customFormat="1" x14ac:dyDescent="0.25">
      <c r="A47" s="12" t="s">
        <v>71</v>
      </c>
      <c r="B47" s="21">
        <v>93009966024</v>
      </c>
      <c r="C47" s="17" t="s">
        <v>19</v>
      </c>
      <c r="D47" s="14" t="s">
        <v>12</v>
      </c>
      <c r="E47" s="24">
        <v>2555</v>
      </c>
      <c r="F47" s="12">
        <v>3237</v>
      </c>
      <c r="G47" s="12" t="s">
        <v>70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</row>
    <row r="48" spans="1:119" s="3" customFormat="1" x14ac:dyDescent="0.25">
      <c r="A48" s="30" t="s">
        <v>18</v>
      </c>
      <c r="B48" s="31"/>
      <c r="C48" s="32"/>
      <c r="D48" s="14"/>
      <c r="E48" s="13">
        <f>SUM(E47)</f>
        <v>2555</v>
      </c>
      <c r="F48" s="12"/>
      <c r="G48" s="1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</row>
    <row r="49" spans="1:119" s="3" customFormat="1" x14ac:dyDescent="0.25">
      <c r="A49" s="12" t="s">
        <v>25</v>
      </c>
      <c r="B49" s="21">
        <v>22597784145</v>
      </c>
      <c r="C49" s="17" t="s">
        <v>19</v>
      </c>
      <c r="D49" s="14" t="s">
        <v>12</v>
      </c>
      <c r="E49" s="24">
        <v>914.91</v>
      </c>
      <c r="F49" s="12">
        <v>3237</v>
      </c>
      <c r="G49" s="12" t="s">
        <v>24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</row>
    <row r="50" spans="1:119" s="3" customFormat="1" x14ac:dyDescent="0.25">
      <c r="A50" s="30" t="s">
        <v>18</v>
      </c>
      <c r="B50" s="31"/>
      <c r="C50" s="32"/>
      <c r="D50" s="14"/>
      <c r="E50" s="13">
        <f>SUM(E49)</f>
        <v>914.91</v>
      </c>
      <c r="F50" s="12"/>
      <c r="G50" s="1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</row>
    <row r="51" spans="1:119" s="20" customFormat="1" x14ac:dyDescent="0.25">
      <c r="A51" s="21" t="s">
        <v>40</v>
      </c>
      <c r="B51" s="17" t="s">
        <v>20</v>
      </c>
      <c r="C51" s="23" t="s">
        <v>20</v>
      </c>
      <c r="D51" s="14" t="s">
        <v>12</v>
      </c>
      <c r="E51" s="18">
        <v>1194.44</v>
      </c>
      <c r="F51" s="21">
        <v>3237</v>
      </c>
      <c r="G51" s="21" t="s">
        <v>26</v>
      </c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</row>
    <row r="52" spans="1:119" s="3" customFormat="1" x14ac:dyDescent="0.25">
      <c r="A52" s="30" t="s">
        <v>18</v>
      </c>
      <c r="B52" s="31"/>
      <c r="C52" s="32"/>
      <c r="D52" s="28"/>
      <c r="E52" s="13">
        <f>SUM(E51)</f>
        <v>1194.44</v>
      </c>
      <c r="F52" s="12"/>
      <c r="G52" s="1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</row>
    <row r="53" spans="1:119" s="3" customFormat="1" x14ac:dyDescent="0.25">
      <c r="A53" s="12" t="s">
        <v>25</v>
      </c>
      <c r="B53" s="21">
        <v>22597784145</v>
      </c>
      <c r="C53" s="17" t="s">
        <v>19</v>
      </c>
      <c r="D53" s="14" t="s">
        <v>10</v>
      </c>
      <c r="E53" s="24">
        <v>3132.77</v>
      </c>
      <c r="F53" s="12">
        <v>3237</v>
      </c>
      <c r="G53" s="12" t="s">
        <v>24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</row>
    <row r="54" spans="1:119" s="3" customFormat="1" x14ac:dyDescent="0.25">
      <c r="A54" s="30" t="s">
        <v>18</v>
      </c>
      <c r="B54" s="31"/>
      <c r="C54" s="32"/>
      <c r="D54" s="14"/>
      <c r="E54" s="13">
        <f>SUM(E53)</f>
        <v>3132.77</v>
      </c>
      <c r="F54" s="12"/>
      <c r="G54" s="1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</row>
    <row r="55" spans="1:119" s="20" customFormat="1" x14ac:dyDescent="0.25">
      <c r="A55" s="21" t="s">
        <v>50</v>
      </c>
      <c r="B55" s="17" t="s">
        <v>20</v>
      </c>
      <c r="C55" s="23" t="s">
        <v>20</v>
      </c>
      <c r="D55" s="14" t="s">
        <v>10</v>
      </c>
      <c r="E55" s="18">
        <v>875.6</v>
      </c>
      <c r="F55" s="21">
        <v>3237</v>
      </c>
      <c r="G55" s="21" t="s">
        <v>39</v>
      </c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</row>
    <row r="56" spans="1:119" s="3" customFormat="1" x14ac:dyDescent="0.25">
      <c r="A56" s="30" t="s">
        <v>18</v>
      </c>
      <c r="B56" s="31"/>
      <c r="C56" s="32"/>
      <c r="D56" s="28"/>
      <c r="E56" s="13">
        <f>SUM(E55)</f>
        <v>875.6</v>
      </c>
      <c r="F56" s="12"/>
      <c r="G56" s="1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</row>
    <row r="57" spans="1:119" s="20" customFormat="1" x14ac:dyDescent="0.25">
      <c r="A57" s="21" t="s">
        <v>46</v>
      </c>
      <c r="B57" s="17" t="s">
        <v>20</v>
      </c>
      <c r="C57" s="23" t="s">
        <v>20</v>
      </c>
      <c r="D57" s="14" t="s">
        <v>10</v>
      </c>
      <c r="E57" s="18">
        <f>444.08+285.09</f>
        <v>729.17</v>
      </c>
      <c r="F57" s="21">
        <v>3237</v>
      </c>
      <c r="G57" s="21" t="s">
        <v>26</v>
      </c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</row>
    <row r="58" spans="1:119" s="3" customFormat="1" x14ac:dyDescent="0.25">
      <c r="A58" s="30" t="s">
        <v>18</v>
      </c>
      <c r="B58" s="31"/>
      <c r="C58" s="32"/>
      <c r="D58" s="28"/>
      <c r="E58" s="13">
        <f>SUM(E57)</f>
        <v>729.17</v>
      </c>
      <c r="F58" s="12"/>
      <c r="G58" s="1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</row>
    <row r="59" spans="1:119" s="20" customFormat="1" x14ac:dyDescent="0.25">
      <c r="A59" s="21" t="s">
        <v>47</v>
      </c>
      <c r="B59" s="17" t="s">
        <v>20</v>
      </c>
      <c r="C59" s="17" t="s">
        <v>20</v>
      </c>
      <c r="D59" s="16" t="s">
        <v>10</v>
      </c>
      <c r="E59" s="18">
        <v>538.71</v>
      </c>
      <c r="F59" s="21">
        <v>3237</v>
      </c>
      <c r="G59" s="21" t="s">
        <v>26</v>
      </c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</row>
    <row r="60" spans="1:119" s="3" customFormat="1" x14ac:dyDescent="0.25">
      <c r="A60" s="29" t="s">
        <v>18</v>
      </c>
      <c r="B60" s="29"/>
      <c r="C60" s="29"/>
      <c r="D60" s="28"/>
      <c r="E60" s="13">
        <f>SUM(E59)</f>
        <v>538.71</v>
      </c>
      <c r="F60" s="12"/>
      <c r="G60" s="1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</row>
    <row r="61" spans="1:119" s="20" customFormat="1" x14ac:dyDescent="0.25">
      <c r="A61" s="21" t="s">
        <v>41</v>
      </c>
      <c r="B61" s="17" t="s">
        <v>20</v>
      </c>
      <c r="C61" s="17" t="s">
        <v>20</v>
      </c>
      <c r="D61" s="16" t="s">
        <v>10</v>
      </c>
      <c r="E61" s="18">
        <v>345</v>
      </c>
      <c r="F61" s="21">
        <v>3237</v>
      </c>
      <c r="G61" s="21" t="s">
        <v>26</v>
      </c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</row>
    <row r="62" spans="1:119" s="3" customFormat="1" x14ac:dyDescent="0.25">
      <c r="A62" s="29" t="s">
        <v>18</v>
      </c>
      <c r="B62" s="29"/>
      <c r="C62" s="29"/>
      <c r="D62" s="28"/>
      <c r="E62" s="13">
        <f>SUM(E61)</f>
        <v>345</v>
      </c>
      <c r="F62" s="12"/>
      <c r="G62" s="1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</row>
    <row r="63" spans="1:119" s="20" customFormat="1" x14ac:dyDescent="0.25">
      <c r="A63" s="21" t="s">
        <v>48</v>
      </c>
      <c r="B63" s="17" t="s">
        <v>20</v>
      </c>
      <c r="C63" s="17" t="s">
        <v>20</v>
      </c>
      <c r="D63" s="16" t="s">
        <v>10</v>
      </c>
      <c r="E63" s="18">
        <v>276</v>
      </c>
      <c r="F63" s="21">
        <v>3237</v>
      </c>
      <c r="G63" s="21" t="s">
        <v>26</v>
      </c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</row>
    <row r="64" spans="1:119" s="3" customFormat="1" x14ac:dyDescent="0.25">
      <c r="A64" s="29" t="s">
        <v>18</v>
      </c>
      <c r="B64" s="29"/>
      <c r="C64" s="29"/>
      <c r="D64" s="28"/>
      <c r="E64" s="13">
        <f>SUM(E63)</f>
        <v>276</v>
      </c>
      <c r="F64" s="12"/>
      <c r="G64" s="1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</row>
    <row r="65" spans="1:119" s="20" customFormat="1" x14ac:dyDescent="0.25">
      <c r="A65" s="21" t="s">
        <v>49</v>
      </c>
      <c r="B65" s="17" t="s">
        <v>20</v>
      </c>
      <c r="C65" s="17" t="s">
        <v>20</v>
      </c>
      <c r="D65" s="16" t="s">
        <v>10</v>
      </c>
      <c r="E65" s="18">
        <v>276</v>
      </c>
      <c r="F65" s="21">
        <v>3237</v>
      </c>
      <c r="G65" s="21" t="s">
        <v>26</v>
      </c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</row>
    <row r="66" spans="1:119" s="3" customFormat="1" x14ac:dyDescent="0.25">
      <c r="A66" s="29" t="s">
        <v>18</v>
      </c>
      <c r="B66" s="29"/>
      <c r="C66" s="29"/>
      <c r="D66" s="28"/>
      <c r="E66" s="13">
        <f>SUM(E65)</f>
        <v>276</v>
      </c>
      <c r="F66" s="12"/>
      <c r="G66" s="1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</row>
    <row r="67" spans="1:119" s="20" customFormat="1" x14ac:dyDescent="0.25">
      <c r="A67" s="16" t="s">
        <v>27</v>
      </c>
      <c r="B67" s="17">
        <v>51464035493</v>
      </c>
      <c r="C67" s="17" t="s">
        <v>19</v>
      </c>
      <c r="D67" s="16" t="s">
        <v>12</v>
      </c>
      <c r="E67" s="18">
        <v>185</v>
      </c>
      <c r="F67" s="21">
        <v>3238</v>
      </c>
      <c r="G67" s="21" t="s">
        <v>28</v>
      </c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9"/>
    </row>
    <row r="68" spans="1:119" s="3" customFormat="1" x14ac:dyDescent="0.25">
      <c r="A68" s="29" t="s">
        <v>18</v>
      </c>
      <c r="B68" s="29"/>
      <c r="C68" s="29"/>
      <c r="D68" s="28"/>
      <c r="E68" s="13">
        <f>SUM(E67)</f>
        <v>185</v>
      </c>
      <c r="F68" s="12"/>
      <c r="G68" s="1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</row>
    <row r="69" spans="1:119" s="20" customFormat="1" x14ac:dyDescent="0.25">
      <c r="A69" s="16" t="s">
        <v>51</v>
      </c>
      <c r="B69" s="17">
        <v>70859838113</v>
      </c>
      <c r="C69" s="17" t="s">
        <v>19</v>
      </c>
      <c r="D69" s="16" t="s">
        <v>10</v>
      </c>
      <c r="E69" s="18">
        <v>400</v>
      </c>
      <c r="F69" s="21">
        <v>3239</v>
      </c>
      <c r="G69" s="21" t="s">
        <v>52</v>
      </c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19"/>
      <c r="DO69" s="19"/>
    </row>
    <row r="70" spans="1:119" s="3" customFormat="1" x14ac:dyDescent="0.25">
      <c r="A70" s="29" t="s">
        <v>18</v>
      </c>
      <c r="B70" s="29"/>
      <c r="C70" s="29"/>
      <c r="D70" s="28"/>
      <c r="E70" s="13">
        <f>SUM(E69)</f>
        <v>400</v>
      </c>
      <c r="F70" s="12"/>
      <c r="G70" s="1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</row>
    <row r="71" spans="1:119" s="20" customFormat="1" x14ac:dyDescent="0.25">
      <c r="A71" s="16" t="s">
        <v>72</v>
      </c>
      <c r="B71" s="17">
        <v>14321836464</v>
      </c>
      <c r="C71" s="17" t="s">
        <v>19</v>
      </c>
      <c r="D71" s="16" t="s">
        <v>12</v>
      </c>
      <c r="E71" s="18">
        <v>1237.5</v>
      </c>
      <c r="F71" s="21">
        <v>3239</v>
      </c>
      <c r="G71" s="21" t="s">
        <v>52</v>
      </c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/>
      <c r="DO71" s="19"/>
    </row>
    <row r="72" spans="1:119" s="3" customFormat="1" x14ac:dyDescent="0.25">
      <c r="A72" s="29" t="s">
        <v>18</v>
      </c>
      <c r="B72" s="29"/>
      <c r="C72" s="29"/>
      <c r="D72" s="28"/>
      <c r="E72" s="13">
        <f>SUM(E71)</f>
        <v>1237.5</v>
      </c>
      <c r="F72" s="12"/>
      <c r="G72" s="1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</row>
    <row r="73" spans="1:119" s="20" customFormat="1" x14ac:dyDescent="0.25">
      <c r="A73" s="16" t="s">
        <v>54</v>
      </c>
      <c r="B73" s="17">
        <v>11461474021</v>
      </c>
      <c r="C73" s="17" t="s">
        <v>19</v>
      </c>
      <c r="D73" s="16" t="s">
        <v>12</v>
      </c>
      <c r="E73" s="18">
        <v>319</v>
      </c>
      <c r="F73" s="21">
        <v>3293</v>
      </c>
      <c r="G73" s="21" t="s">
        <v>53</v>
      </c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19"/>
      <c r="DM73" s="19"/>
      <c r="DN73" s="19"/>
      <c r="DO73" s="19"/>
    </row>
    <row r="74" spans="1:119" s="3" customFormat="1" x14ac:dyDescent="0.25">
      <c r="A74" s="29" t="s">
        <v>18</v>
      </c>
      <c r="B74" s="29"/>
      <c r="C74" s="29"/>
      <c r="D74" s="28"/>
      <c r="E74" s="13">
        <f>SUM(E73:E73)</f>
        <v>319</v>
      </c>
      <c r="F74" s="12"/>
      <c r="G74" s="1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</row>
    <row r="75" spans="1:119" s="20" customFormat="1" x14ac:dyDescent="0.25">
      <c r="A75" s="16" t="s">
        <v>55</v>
      </c>
      <c r="B75" s="42" t="s">
        <v>58</v>
      </c>
      <c r="C75" s="17" t="s">
        <v>19</v>
      </c>
      <c r="D75" s="16" t="s">
        <v>12</v>
      </c>
      <c r="E75" s="18">
        <v>1132.3</v>
      </c>
      <c r="F75" s="21">
        <v>3293</v>
      </c>
      <c r="G75" s="21" t="s">
        <v>53</v>
      </c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9"/>
      <c r="DG75" s="19"/>
      <c r="DH75" s="19"/>
      <c r="DI75" s="19"/>
      <c r="DJ75" s="19"/>
      <c r="DK75" s="19"/>
      <c r="DL75" s="19"/>
      <c r="DM75" s="19"/>
      <c r="DN75" s="19"/>
      <c r="DO75" s="19"/>
    </row>
    <row r="76" spans="1:119" s="3" customFormat="1" x14ac:dyDescent="0.25">
      <c r="A76" s="29" t="s">
        <v>18</v>
      </c>
      <c r="B76" s="29"/>
      <c r="C76" s="29"/>
      <c r="D76" s="28"/>
      <c r="E76" s="13">
        <f>SUM(E75:E75)</f>
        <v>1132.3</v>
      </c>
      <c r="F76" s="12"/>
      <c r="G76" s="1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</row>
    <row r="77" spans="1:119" s="20" customFormat="1" x14ac:dyDescent="0.25">
      <c r="A77" s="16" t="s">
        <v>56</v>
      </c>
      <c r="B77" s="17">
        <v>32614011568</v>
      </c>
      <c r="C77" s="17" t="s">
        <v>57</v>
      </c>
      <c r="D77" s="16" t="s">
        <v>12</v>
      </c>
      <c r="E77" s="18">
        <v>325.83</v>
      </c>
      <c r="F77" s="21">
        <v>3293</v>
      </c>
      <c r="G77" s="21" t="s">
        <v>53</v>
      </c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9"/>
      <c r="DE77" s="19"/>
      <c r="DF77" s="19"/>
      <c r="DG77" s="19"/>
      <c r="DH77" s="19"/>
      <c r="DI77" s="19"/>
      <c r="DJ77" s="19"/>
      <c r="DK77" s="19"/>
      <c r="DL77" s="19"/>
      <c r="DM77" s="19"/>
      <c r="DN77" s="19"/>
      <c r="DO77" s="19"/>
    </row>
    <row r="78" spans="1:119" s="3" customFormat="1" x14ac:dyDescent="0.25">
      <c r="A78" s="29" t="s">
        <v>18</v>
      </c>
      <c r="B78" s="29"/>
      <c r="C78" s="29"/>
      <c r="D78" s="28"/>
      <c r="E78" s="13">
        <f>SUM(E77:E77)</f>
        <v>325.83</v>
      </c>
      <c r="F78" s="12"/>
      <c r="G78" s="1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</row>
    <row r="79" spans="1:119" s="20" customFormat="1" x14ac:dyDescent="0.25">
      <c r="A79" s="16" t="s">
        <v>59</v>
      </c>
      <c r="B79" s="17">
        <v>98753651526</v>
      </c>
      <c r="C79" s="17" t="s">
        <v>19</v>
      </c>
      <c r="D79" s="16" t="s">
        <v>12</v>
      </c>
      <c r="E79" s="18">
        <f>2168.75+1197.5</f>
        <v>3366.25</v>
      </c>
      <c r="F79" s="21">
        <v>3293</v>
      </c>
      <c r="G79" s="21" t="s">
        <v>53</v>
      </c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9"/>
      <c r="DE79" s="19"/>
      <c r="DF79" s="19"/>
      <c r="DG79" s="19"/>
      <c r="DH79" s="19"/>
      <c r="DI79" s="19"/>
      <c r="DJ79" s="19"/>
      <c r="DK79" s="19"/>
      <c r="DL79" s="19"/>
      <c r="DM79" s="19"/>
      <c r="DN79" s="19"/>
      <c r="DO79" s="19"/>
    </row>
    <row r="80" spans="1:119" s="3" customFormat="1" x14ac:dyDescent="0.25">
      <c r="A80" s="29" t="s">
        <v>18</v>
      </c>
      <c r="B80" s="29"/>
      <c r="C80" s="29"/>
      <c r="D80" s="28"/>
      <c r="E80" s="13">
        <f>SUM(E79:E79)</f>
        <v>3366.25</v>
      </c>
      <c r="F80" s="12"/>
      <c r="G80" s="1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</row>
    <row r="81" spans="1:119" s="20" customFormat="1" x14ac:dyDescent="0.25">
      <c r="A81" s="16" t="s">
        <v>67</v>
      </c>
      <c r="B81" s="17">
        <v>28495895537</v>
      </c>
      <c r="C81" s="17" t="s">
        <v>19</v>
      </c>
      <c r="D81" s="16" t="s">
        <v>12</v>
      </c>
      <c r="E81" s="18">
        <v>6360</v>
      </c>
      <c r="F81" s="21">
        <v>3293</v>
      </c>
      <c r="G81" s="21" t="s">
        <v>53</v>
      </c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9"/>
      <c r="DG81" s="19"/>
      <c r="DH81" s="19"/>
      <c r="DI81" s="19"/>
      <c r="DJ81" s="19"/>
      <c r="DK81" s="19"/>
      <c r="DL81" s="19"/>
      <c r="DM81" s="19"/>
      <c r="DN81" s="19"/>
      <c r="DO81" s="19"/>
    </row>
    <row r="82" spans="1:119" s="3" customFormat="1" x14ac:dyDescent="0.25">
      <c r="A82" s="29" t="s">
        <v>18</v>
      </c>
      <c r="B82" s="29"/>
      <c r="C82" s="29"/>
      <c r="D82" s="28"/>
      <c r="E82" s="13">
        <f>SUM(E81:E81)</f>
        <v>6360</v>
      </c>
      <c r="F82" s="12"/>
      <c r="G82" s="1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</row>
    <row r="83" spans="1:119" s="20" customFormat="1" x14ac:dyDescent="0.25">
      <c r="A83" s="16" t="s">
        <v>73</v>
      </c>
      <c r="B83" s="17">
        <v>87983659027</v>
      </c>
      <c r="C83" s="17" t="s">
        <v>19</v>
      </c>
      <c r="D83" s="16" t="s">
        <v>12</v>
      </c>
      <c r="E83" s="18">
        <v>650</v>
      </c>
      <c r="F83" s="21">
        <v>3293</v>
      </c>
      <c r="G83" s="21" t="s">
        <v>53</v>
      </c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</row>
    <row r="84" spans="1:119" s="3" customFormat="1" x14ac:dyDescent="0.25">
      <c r="A84" s="29" t="s">
        <v>18</v>
      </c>
      <c r="B84" s="29"/>
      <c r="C84" s="29"/>
      <c r="D84" s="28"/>
      <c r="E84" s="13">
        <f>SUM(E83:E83)</f>
        <v>650</v>
      </c>
      <c r="F84" s="12"/>
      <c r="G84" s="1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</row>
    <row r="85" spans="1:119" s="20" customFormat="1" x14ac:dyDescent="0.25">
      <c r="A85" s="16" t="s">
        <v>74</v>
      </c>
      <c r="B85" s="17">
        <v>31134262074</v>
      </c>
      <c r="C85" s="17" t="s">
        <v>19</v>
      </c>
      <c r="D85" s="16" t="s">
        <v>12</v>
      </c>
      <c r="E85" s="18">
        <v>6341.7</v>
      </c>
      <c r="F85" s="21">
        <v>3293</v>
      </c>
      <c r="G85" s="21" t="s">
        <v>53</v>
      </c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</row>
    <row r="86" spans="1:119" s="3" customFormat="1" x14ac:dyDescent="0.25">
      <c r="A86" s="29" t="s">
        <v>18</v>
      </c>
      <c r="B86" s="29"/>
      <c r="C86" s="29"/>
      <c r="D86" s="28"/>
      <c r="E86" s="13">
        <f>SUM(E85:E85)</f>
        <v>6341.7</v>
      </c>
      <c r="F86" s="12"/>
      <c r="G86" s="1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</row>
    <row r="87" spans="1:119" s="20" customFormat="1" x14ac:dyDescent="0.25">
      <c r="A87" s="16" t="s">
        <v>10</v>
      </c>
      <c r="B87" s="17"/>
      <c r="C87" s="17"/>
      <c r="D87" s="16" t="s">
        <v>12</v>
      </c>
      <c r="E87" s="18">
        <v>10592.17</v>
      </c>
      <c r="F87" s="21">
        <v>3299</v>
      </c>
      <c r="G87" s="21" t="s">
        <v>30</v>
      </c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9"/>
      <c r="DE87" s="19"/>
      <c r="DF87" s="19"/>
      <c r="DG87" s="19"/>
      <c r="DH87" s="19"/>
      <c r="DI87" s="19"/>
      <c r="DJ87" s="19"/>
      <c r="DK87" s="19"/>
      <c r="DL87" s="19"/>
      <c r="DM87" s="19"/>
      <c r="DN87" s="19"/>
      <c r="DO87" s="19"/>
    </row>
    <row r="88" spans="1:119" s="3" customFormat="1" x14ac:dyDescent="0.25">
      <c r="A88" s="30" t="s">
        <v>18</v>
      </c>
      <c r="B88" s="31"/>
      <c r="C88" s="32"/>
      <c r="D88" s="28"/>
      <c r="E88" s="13">
        <f>SUM(E87)</f>
        <v>10592.17</v>
      </c>
      <c r="F88" s="12"/>
      <c r="G88" s="1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</row>
    <row r="89" spans="1:119" s="3" customFormat="1" x14ac:dyDescent="0.25">
      <c r="A89" s="12" t="s">
        <v>60</v>
      </c>
      <c r="B89" s="43" t="s">
        <v>61</v>
      </c>
      <c r="C89" s="23" t="s">
        <v>19</v>
      </c>
      <c r="D89" s="14" t="s">
        <v>12</v>
      </c>
      <c r="E89" s="24">
        <v>225</v>
      </c>
      <c r="F89" s="12">
        <v>3299</v>
      </c>
      <c r="G89" s="12" t="s">
        <v>30</v>
      </c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</row>
    <row r="90" spans="1:119" s="3" customFormat="1" x14ac:dyDescent="0.25">
      <c r="A90" s="29" t="s">
        <v>18</v>
      </c>
      <c r="B90" s="29"/>
      <c r="C90" s="29"/>
      <c r="D90" s="28"/>
      <c r="E90" s="13">
        <f>SUM(E89)</f>
        <v>225</v>
      </c>
      <c r="F90" s="12"/>
      <c r="G90" s="1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</row>
    <row r="91" spans="1:119" s="20" customFormat="1" ht="15" customHeight="1" x14ac:dyDescent="0.25">
      <c r="A91" s="21" t="s">
        <v>29</v>
      </c>
      <c r="B91" s="17" t="s">
        <v>32</v>
      </c>
      <c r="C91" s="17" t="s">
        <v>19</v>
      </c>
      <c r="D91" s="21" t="s">
        <v>12</v>
      </c>
      <c r="E91" s="18">
        <v>206.07</v>
      </c>
      <c r="F91" s="21">
        <v>3431</v>
      </c>
      <c r="G91" s="21" t="s">
        <v>31</v>
      </c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9"/>
      <c r="CY91" s="19"/>
      <c r="CZ91" s="19"/>
      <c r="DA91" s="19"/>
      <c r="DB91" s="19"/>
      <c r="DC91" s="19"/>
      <c r="DD91" s="19"/>
      <c r="DE91" s="19"/>
      <c r="DF91" s="19"/>
      <c r="DG91" s="19"/>
      <c r="DH91" s="19"/>
      <c r="DI91" s="19"/>
      <c r="DJ91" s="19"/>
      <c r="DK91" s="19"/>
      <c r="DL91" s="19"/>
      <c r="DM91" s="19"/>
      <c r="DN91" s="19"/>
      <c r="DO91" s="19"/>
    </row>
    <row r="92" spans="1:119" s="11" customFormat="1" ht="15" customHeight="1" x14ac:dyDescent="0.25">
      <c r="A92" s="29" t="s">
        <v>18</v>
      </c>
      <c r="B92" s="29"/>
      <c r="C92" s="29"/>
      <c r="D92" s="26"/>
      <c r="E92" s="13">
        <f>SUM(E91)</f>
        <v>206.07</v>
      </c>
      <c r="F92" s="12"/>
      <c r="G92" s="12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</row>
  </sheetData>
  <mergeCells count="39">
    <mergeCell ref="A90:C90"/>
    <mergeCell ref="A46:C46"/>
    <mergeCell ref="A52:C52"/>
    <mergeCell ref="A82:C82"/>
    <mergeCell ref="A38:C38"/>
    <mergeCell ref="A48:C48"/>
    <mergeCell ref="A72:C72"/>
    <mergeCell ref="A84:C84"/>
    <mergeCell ref="A86:C86"/>
    <mergeCell ref="A34:C34"/>
    <mergeCell ref="A30:C30"/>
    <mergeCell ref="A66:C66"/>
    <mergeCell ref="A70:C70"/>
    <mergeCell ref="A74:C74"/>
    <mergeCell ref="A88:C88"/>
    <mergeCell ref="A62:C62"/>
    <mergeCell ref="A56:C56"/>
    <mergeCell ref="A64:C64"/>
    <mergeCell ref="A76:C76"/>
    <mergeCell ref="A78:C78"/>
    <mergeCell ref="A80:C80"/>
    <mergeCell ref="B1:G1"/>
    <mergeCell ref="B2:G2"/>
    <mergeCell ref="E4:F4"/>
    <mergeCell ref="A5:A15"/>
    <mergeCell ref="B5:B15"/>
    <mergeCell ref="C5:C15"/>
    <mergeCell ref="A32:C32"/>
    <mergeCell ref="A16:C16"/>
    <mergeCell ref="A40:C40"/>
    <mergeCell ref="A42:C42"/>
    <mergeCell ref="A54:C54"/>
    <mergeCell ref="A44:C44"/>
    <mergeCell ref="A36:C36"/>
    <mergeCell ref="A50:C50"/>
    <mergeCell ref="A92:C92"/>
    <mergeCell ref="A58:C58"/>
    <mergeCell ref="A60:C60"/>
    <mergeCell ref="A68:C68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4294967293" verticalDpi="0" r:id="rId1"/>
  <rowBreaks count="1" manualBreakCount="1">
    <brk id="34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PROSINAC 2024.</vt:lpstr>
      <vt:lpstr>'PROSINAC 2024.'!Print_Area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 Svetec</dc:creator>
  <cp:lastModifiedBy>Klara Svetec</cp:lastModifiedBy>
  <cp:lastPrinted>2025-01-17T09:53:30Z</cp:lastPrinted>
  <dcterms:created xsi:type="dcterms:W3CDTF">2024-02-05T08:55:32Z</dcterms:created>
  <dcterms:modified xsi:type="dcterms:W3CDTF">2025-01-17T09:57:11Z</dcterms:modified>
</cp:coreProperties>
</file>