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AF15ED30-D798-4EE4-9DB6-B63CFE4BBF58}" xr6:coauthVersionLast="36" xr6:coauthVersionMax="36" xr10:uidLastSave="{00000000-0000-0000-0000-000000000000}"/>
  <bookViews>
    <workbookView xWindow="0" yWindow="0" windowWidth="21570" windowHeight="9120" xr2:uid="{BD7A9E1F-CC34-46A4-B84B-045B66E7D547}"/>
  </bookViews>
  <sheets>
    <sheet name="VELJAČA 2025." sheetId="1" r:id="rId1"/>
  </sheets>
  <definedNames>
    <definedName name="_xlnm.Print_Area" localSheetId="0">'VELJAČA 2025.'!$A$1:$G$52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9" i="1"/>
  <c r="E17" i="1"/>
  <c r="E30" i="1"/>
  <c r="E22" i="1" l="1"/>
  <c r="E10" i="1"/>
  <c r="E6" i="1"/>
  <c r="E11" i="1" l="1"/>
  <c r="E8" i="1"/>
  <c r="E9" i="1" l="1"/>
  <c r="E5" i="1"/>
  <c r="E52" i="1" l="1"/>
  <c r="E50" i="1"/>
  <c r="E48" i="1"/>
  <c r="E46" i="1"/>
  <c r="E44" i="1"/>
  <c r="E42" i="1"/>
  <c r="E40" i="1"/>
  <c r="E38" i="1"/>
  <c r="E36" i="1"/>
  <c r="E34" i="1"/>
  <c r="E32" i="1"/>
  <c r="E28" i="1"/>
  <c r="E26" i="1"/>
  <c r="E24" i="1"/>
  <c r="E20" i="1"/>
  <c r="E18" i="1"/>
  <c r="E16" i="1"/>
</calcChain>
</file>

<file path=xl/sharedStrings.xml><?xml version="1.0" encoding="utf-8"?>
<sst xmlns="http://schemas.openxmlformats.org/spreadsheetml/2006/main" count="127" uniqueCount="50">
  <si>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</si>
  <si>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</si>
  <si>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</si>
  <si>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</si>
  <si>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</si>
  <si>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</si>
  <si>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</si>
  <si>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</si>
  <si>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</si>
  <si>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</si>
  <si>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</si>
  <si>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</si>
  <si>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</si>
  <si>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</si>
  <si>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</si>
  <si>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</si>
  <si>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</si>
  <si>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</si>
  <si>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</si>
  <si>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</si>
  <si>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Ulix d.o.o.</t>
  </si>
  <si>
    <t>Zagreb</t>
  </si>
  <si>
    <t>GDPR</t>
  </si>
  <si>
    <t>Sveučilišni računski centar - Srce</t>
  </si>
  <si>
    <t>Uredski materijal</t>
  </si>
  <si>
    <t>Pristojbe i naknade</t>
  </si>
  <si>
    <t>Naknade za rad predstavničkih i izvršnih tijela, povjerenstava i slično</t>
  </si>
  <si>
    <t>Usluge telefona, pošte i prijevoza</t>
  </si>
  <si>
    <t>Zakupnine i najamnine</t>
  </si>
  <si>
    <t>Intelektualne i osobne usluge (Usluge agencija, ukupni trošak)</t>
  </si>
  <si>
    <t>Studentski centar u Zagrebu</t>
  </si>
  <si>
    <t>Babić Getz Sanja</t>
  </si>
  <si>
    <t>Intelektualne i osobne usluge (Ugovor o djelu, ukupni trošak)</t>
  </si>
  <si>
    <t>Bulić Biserka</t>
  </si>
  <si>
    <t>Hruška Marko</t>
  </si>
  <si>
    <t>Sistemski laboratorij za informatiku</t>
  </si>
  <si>
    <t>Računalne usluge</t>
  </si>
  <si>
    <t>Privredna banka Zagreb d.d.</t>
  </si>
  <si>
    <t>Reprezentacija</t>
  </si>
  <si>
    <t>Ostali nespomenuti rashodi poslovanja</t>
  </si>
  <si>
    <t>Bankarske usluge i usluge platnog prometa</t>
  </si>
  <si>
    <t>02535697732</t>
  </si>
  <si>
    <t>VELJAČA 2025.</t>
  </si>
  <si>
    <t>Lovrić Mario</t>
  </si>
  <si>
    <t>Svijet medija d.o.o.</t>
  </si>
  <si>
    <t>08622180689</t>
  </si>
  <si>
    <t>Ivan Marić</t>
  </si>
  <si>
    <t>PBZ CARD d.o.o.</t>
  </si>
  <si>
    <t>Emir Imamagić</t>
  </si>
  <si>
    <t>Hrvatski telekom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</si>
</sst>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0" fillId="2" borderId="3" xfId="0" applyFill="1" applyBorder="1"/>
    <xf numFmtId="0" fontId="1" fillId="0" borderId="3" xfId="0" applyFont="1" applyBorder="1" applyAlignment="1">
      <alignment horizontal="left"/>
    </xf>
    <xf numFmtId="4" fontId="1" fillId="0" borderId="3" xfId="0" applyNumberFormat="1" applyFont="1" applyBorder="1"/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4" fontId="0" fillId="2" borderId="3" xfId="0" applyNumberFormat="1" applyFill="1" applyBorder="1"/>
    <xf numFmtId="0" fontId="0" fillId="2" borderId="0" xfId="0" applyFill="1" applyBorder="1"/>
    <xf numFmtId="0" fontId="0" fillId="2" borderId="0" xfId="0" applyFill="1"/>
    <xf numFmtId="4" fontId="1" fillId="2" borderId="3" xfId="0" applyNumberFormat="1" applyFont="1" applyFill="1" applyBorder="1"/>
    <xf numFmtId="4" fontId="0" fillId="2" borderId="3" xfId="0" applyNumberFormat="1" applyFont="1" applyFill="1" applyBorder="1"/>
    <xf numFmtId="0" fontId="0" fillId="2" borderId="3" xfId="0" applyFont="1" applyFill="1" applyBorder="1"/>
    <xf numFmtId="0" fontId="1" fillId="2" borderId="3" xfId="0" applyFont="1" applyFill="1" applyBorder="1" applyAlignment="1"/>
    <xf numFmtId="0" fontId="0" fillId="0" borderId="3" xfId="0" applyFont="1" applyBorder="1"/>
    <xf numFmtId="0" fontId="0" fillId="0" borderId="3" xfId="0" applyBorder="1" applyAlignment="1">
      <alignment horizontal="right"/>
    </xf>
    <xf numFmtId="4" fontId="0" fillId="0" borderId="0" xfId="0" applyNumberFormat="1"/>
    <xf numFmtId="49" fontId="0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3" xfId="0" applyFill="1" applyBorder="1" applyAlignment="1"/>
    <xf numFmtId="0" fontId="0" fillId="2" borderId="3" xfId="0" applyFont="1" applyFill="1" applyBorder="1" applyAlignment="1"/>
    <xf numFmtId="0" fontId="0" fillId="0" borderId="1" xfId="0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71"/>
  <sheetViews>
    <sheetView tabSelected="1" zoomScaleNormal="100" workbookViewId="0">
      <selection activeCell="L44" sqref="L44"/>
    </sheetView>
  </sheetViews>
  <sheetFormatPr defaultRowHeight="15" x14ac:dyDescent="0.25"/>
  <cols>
    <col min="1" max="1" width="32.4257812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9"/>
  </cols>
  <sheetData>
    <row r="1" spans="1:119" s="3" customFormat="1" ht="30.75" customHeight="1" thickBot="1" x14ac:dyDescent="0.3">
      <c r="A1" s="1" t="s">
        <v>0</v>
      </c>
      <c r="B1" s="36" t="s">
        <v>1</v>
      </c>
      <c r="C1" s="36"/>
      <c r="D1" s="36"/>
      <c r="E1" s="36"/>
      <c r="F1" s="36"/>
      <c r="G1" s="3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3" customFormat="1" ht="30" customHeight="1" thickBot="1" x14ac:dyDescent="0.3">
      <c r="A2" s="4" t="s">
        <v>2</v>
      </c>
      <c r="B2" s="37" t="s">
        <v>42</v>
      </c>
      <c r="C2" s="37"/>
      <c r="D2" s="37"/>
      <c r="E2" s="37"/>
      <c r="F2" s="37"/>
      <c r="G2" s="3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4" spans="1:119" s="3" customFormat="1" ht="30" x14ac:dyDescent="0.25">
      <c r="A4" s="5" t="s">
        <v>3</v>
      </c>
      <c r="B4" s="6" t="s">
        <v>4</v>
      </c>
      <c r="C4" s="7" t="s">
        <v>5</v>
      </c>
      <c r="D4" s="7" t="s">
        <v>6</v>
      </c>
      <c r="E4" s="38" t="s">
        <v>7</v>
      </c>
      <c r="F4" s="38"/>
      <c r="G4" s="5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x14ac:dyDescent="0.25">
      <c r="A5" s="39" t="s">
        <v>9</v>
      </c>
      <c r="B5" s="40"/>
      <c r="C5" s="40"/>
      <c r="D5" s="19" t="s">
        <v>10</v>
      </c>
      <c r="E5" s="20">
        <f>432136.27+125.84</f>
        <v>432262.11000000004</v>
      </c>
      <c r="F5" s="10">
        <v>3111</v>
      </c>
      <c r="G5" s="10" t="s">
        <v>11</v>
      </c>
    </row>
    <row r="6" spans="1:119" x14ac:dyDescent="0.25">
      <c r="A6" s="39"/>
      <c r="B6" s="40"/>
      <c r="C6" s="40"/>
      <c r="D6" s="19" t="s">
        <v>12</v>
      </c>
      <c r="E6" s="20">
        <f>78008.95+8364.36+364.66</f>
        <v>86737.97</v>
      </c>
      <c r="F6" s="10">
        <v>3111</v>
      </c>
      <c r="G6" s="10" t="s">
        <v>11</v>
      </c>
    </row>
    <row r="7" spans="1:119" x14ac:dyDescent="0.25">
      <c r="A7" s="39"/>
      <c r="B7" s="40"/>
      <c r="C7" s="40"/>
      <c r="D7" s="19" t="s">
        <v>12</v>
      </c>
      <c r="E7" s="20">
        <v>1551.8</v>
      </c>
      <c r="F7" s="10">
        <v>3112</v>
      </c>
      <c r="G7" s="10" t="s">
        <v>13</v>
      </c>
    </row>
    <row r="8" spans="1:119" x14ac:dyDescent="0.25">
      <c r="A8" s="39"/>
      <c r="B8" s="40"/>
      <c r="C8" s="40"/>
      <c r="D8" s="19" t="s">
        <v>10</v>
      </c>
      <c r="E8" s="20">
        <f>3824.65+300</f>
        <v>4124.6499999999996</v>
      </c>
      <c r="F8" s="10">
        <v>3121</v>
      </c>
      <c r="G8" s="10" t="s">
        <v>14</v>
      </c>
    </row>
    <row r="9" spans="1:119" x14ac:dyDescent="0.25">
      <c r="A9" s="39"/>
      <c r="B9" s="40"/>
      <c r="C9" s="40"/>
      <c r="D9" s="19" t="s">
        <v>10</v>
      </c>
      <c r="E9" s="20">
        <f>67217+103.82</f>
        <v>67320.820000000007</v>
      </c>
      <c r="F9" s="10">
        <v>3132</v>
      </c>
      <c r="G9" s="10" t="s">
        <v>15</v>
      </c>
    </row>
    <row r="10" spans="1:119" x14ac:dyDescent="0.25">
      <c r="A10" s="39"/>
      <c r="B10" s="40"/>
      <c r="C10" s="40"/>
      <c r="D10" s="19" t="s">
        <v>12</v>
      </c>
      <c r="E10" s="20">
        <f>255.98+12008.95+1380.12+20.2+60.17</f>
        <v>13725.42</v>
      </c>
      <c r="F10" s="10">
        <v>3132</v>
      </c>
      <c r="G10" s="10" t="s">
        <v>15</v>
      </c>
    </row>
    <row r="11" spans="1:119" x14ac:dyDescent="0.25">
      <c r="A11" s="39"/>
      <c r="B11" s="40"/>
      <c r="C11" s="40"/>
      <c r="D11" s="19" t="s">
        <v>10</v>
      </c>
      <c r="E11" s="20">
        <f>90+540+540+180+93.72</f>
        <v>1443.72</v>
      </c>
      <c r="F11" s="10">
        <v>3211</v>
      </c>
      <c r="G11" s="10" t="s">
        <v>16</v>
      </c>
    </row>
    <row r="12" spans="1:119" x14ac:dyDescent="0.25">
      <c r="A12" s="39"/>
      <c r="B12" s="40"/>
      <c r="C12" s="40"/>
      <c r="D12" s="19" t="s">
        <v>10</v>
      </c>
      <c r="E12" s="20">
        <v>9882.34</v>
      </c>
      <c r="F12" s="10">
        <v>3212</v>
      </c>
      <c r="G12" s="10" t="s">
        <v>17</v>
      </c>
    </row>
    <row r="13" spans="1:119" x14ac:dyDescent="0.25">
      <c r="A13" s="39"/>
      <c r="B13" s="40"/>
      <c r="C13" s="40"/>
      <c r="D13" s="19" t="s">
        <v>12</v>
      </c>
      <c r="E13" s="20">
        <v>151.30000000000001</v>
      </c>
      <c r="F13" s="10">
        <v>3212</v>
      </c>
      <c r="G13" s="10" t="s">
        <v>17</v>
      </c>
    </row>
    <row r="14" spans="1:119" x14ac:dyDescent="0.25">
      <c r="A14" s="39"/>
      <c r="B14" s="40"/>
      <c r="C14" s="40"/>
      <c r="D14" s="19" t="s">
        <v>10</v>
      </c>
      <c r="E14" s="20">
        <v>884.38</v>
      </c>
      <c r="F14" s="10">
        <v>1291</v>
      </c>
      <c r="G14" s="10" t="s">
        <v>18</v>
      </c>
    </row>
    <row r="15" spans="1:119" x14ac:dyDescent="0.25">
      <c r="A15" s="39"/>
      <c r="B15" s="40"/>
      <c r="C15" s="40"/>
      <c r="D15" s="19" t="s">
        <v>12</v>
      </c>
      <c r="E15" s="20">
        <v>122.83</v>
      </c>
      <c r="F15" s="10">
        <v>1291</v>
      </c>
      <c r="G15" s="10" t="s">
        <v>18</v>
      </c>
    </row>
    <row r="16" spans="1:119" x14ac:dyDescent="0.25">
      <c r="A16" s="41" t="s">
        <v>19</v>
      </c>
      <c r="B16" s="41"/>
      <c r="C16" s="41"/>
      <c r="D16" s="32"/>
      <c r="E16" s="23">
        <f>SUM(E5:E15)</f>
        <v>618207.34000000008</v>
      </c>
      <c r="F16" s="34"/>
      <c r="G16" s="34"/>
    </row>
    <row r="17" spans="1:119" s="16" customFormat="1" x14ac:dyDescent="0.25">
      <c r="A17" s="13" t="s">
        <v>20</v>
      </c>
      <c r="B17" s="14">
        <v>26561427801</v>
      </c>
      <c r="C17" s="14" t="s">
        <v>21</v>
      </c>
      <c r="D17" s="17" t="s">
        <v>12</v>
      </c>
      <c r="E17" s="24">
        <f>395+780+356.14+320+320.46+140+121+24.88+23.43+240+203+14.71</f>
        <v>2938.62</v>
      </c>
      <c r="F17" s="35">
        <v>3211</v>
      </c>
      <c r="G17" s="35" t="s">
        <v>16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</row>
    <row r="18" spans="1:119" x14ac:dyDescent="0.25">
      <c r="A18" s="11" t="s">
        <v>19</v>
      </c>
      <c r="B18" s="11"/>
      <c r="C18" s="11"/>
      <c r="D18" s="32"/>
      <c r="E18" s="23">
        <f>SUM(E17)</f>
        <v>2938.62</v>
      </c>
      <c r="F18" s="34"/>
      <c r="G18" s="34"/>
    </row>
    <row r="19" spans="1:119" s="16" customFormat="1" x14ac:dyDescent="0.25">
      <c r="A19" s="13" t="s">
        <v>46</v>
      </c>
      <c r="B19" s="14" t="s">
        <v>22</v>
      </c>
      <c r="C19" s="14" t="s">
        <v>22</v>
      </c>
      <c r="D19" s="17" t="s">
        <v>12</v>
      </c>
      <c r="E19" s="24">
        <f>135+64.6</f>
        <v>199.6</v>
      </c>
      <c r="F19" s="35">
        <v>3211</v>
      </c>
      <c r="G19" s="35" t="s">
        <v>16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</row>
    <row r="20" spans="1:119" x14ac:dyDescent="0.25">
      <c r="A20" s="11" t="s">
        <v>19</v>
      </c>
      <c r="B20" s="11"/>
      <c r="C20" s="11"/>
      <c r="D20" s="32"/>
      <c r="E20" s="23">
        <f>SUM(E19)</f>
        <v>199.6</v>
      </c>
      <c r="F20" s="34"/>
      <c r="G20" s="34"/>
    </row>
    <row r="21" spans="1:119" s="16" customFormat="1" x14ac:dyDescent="0.25">
      <c r="A21" s="13" t="s">
        <v>48</v>
      </c>
      <c r="B21" s="14" t="s">
        <v>22</v>
      </c>
      <c r="C21" s="14" t="s">
        <v>22</v>
      </c>
      <c r="D21" s="17" t="s">
        <v>12</v>
      </c>
      <c r="E21" s="24">
        <v>360</v>
      </c>
      <c r="F21" s="35">
        <v>3211</v>
      </c>
      <c r="G21" s="35" t="s">
        <v>16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</row>
    <row r="22" spans="1:119" x14ac:dyDescent="0.25">
      <c r="A22" s="31" t="s">
        <v>19</v>
      </c>
      <c r="B22" s="31"/>
      <c r="C22" s="31"/>
      <c r="D22" s="32"/>
      <c r="E22" s="23">
        <f>SUM(E21)</f>
        <v>360</v>
      </c>
      <c r="F22" s="34"/>
      <c r="G22" s="34"/>
    </row>
    <row r="23" spans="1:119" x14ac:dyDescent="0.25">
      <c r="A23" s="8" t="s">
        <v>23</v>
      </c>
      <c r="B23" s="8"/>
      <c r="C23" s="8"/>
      <c r="D23" s="19" t="s">
        <v>12</v>
      </c>
      <c r="E23" s="20">
        <f>400+300</f>
        <v>700</v>
      </c>
      <c r="F23" s="10">
        <v>3221</v>
      </c>
      <c r="G23" s="10" t="s">
        <v>24</v>
      </c>
    </row>
    <row r="24" spans="1:119" x14ac:dyDescent="0.25">
      <c r="A24" s="41" t="s">
        <v>19</v>
      </c>
      <c r="B24" s="41"/>
      <c r="C24" s="41"/>
      <c r="D24" s="32"/>
      <c r="E24" s="23">
        <f>SUM(E23:E23)</f>
        <v>700</v>
      </c>
      <c r="F24" s="10"/>
      <c r="G24" s="10"/>
    </row>
    <row r="25" spans="1:119" x14ac:dyDescent="0.25">
      <c r="A25" s="8" t="s">
        <v>23</v>
      </c>
      <c r="B25" s="8"/>
      <c r="C25" s="8"/>
      <c r="D25" s="19" t="s">
        <v>10</v>
      </c>
      <c r="E25" s="20">
        <v>970</v>
      </c>
      <c r="F25" s="10">
        <v>3295</v>
      </c>
      <c r="G25" s="10" t="s">
        <v>25</v>
      </c>
    </row>
    <row r="26" spans="1:119" x14ac:dyDescent="0.25">
      <c r="A26" s="41" t="s">
        <v>19</v>
      </c>
      <c r="B26" s="41"/>
      <c r="C26" s="41"/>
      <c r="D26" s="32"/>
      <c r="E26" s="23">
        <f>SUM(E25)</f>
        <v>970</v>
      </c>
      <c r="F26" s="10"/>
      <c r="G26" s="10"/>
    </row>
    <row r="27" spans="1:119" x14ac:dyDescent="0.25">
      <c r="A27" s="8" t="s">
        <v>23</v>
      </c>
      <c r="B27" s="8"/>
      <c r="C27" s="8"/>
      <c r="D27" s="19" t="s">
        <v>10</v>
      </c>
      <c r="E27" s="20">
        <v>1314.84</v>
      </c>
      <c r="F27" s="10">
        <v>3291</v>
      </c>
      <c r="G27" s="10" t="s">
        <v>26</v>
      </c>
    </row>
    <row r="28" spans="1:119" x14ac:dyDescent="0.25">
      <c r="A28" s="41" t="s">
        <v>19</v>
      </c>
      <c r="B28" s="41"/>
      <c r="C28" s="41"/>
      <c r="D28" s="32"/>
      <c r="E28" s="23">
        <f>SUM(E27)</f>
        <v>1314.84</v>
      </c>
      <c r="F28" s="10"/>
      <c r="G28" s="10"/>
    </row>
    <row r="29" spans="1:119" s="22" customFormat="1" x14ac:dyDescent="0.25">
      <c r="A29" s="17" t="s">
        <v>49</v>
      </c>
      <c r="B29" s="18">
        <v>81793146560</v>
      </c>
      <c r="C29" s="18" t="s">
        <v>21</v>
      </c>
      <c r="D29" s="17" t="s">
        <v>12</v>
      </c>
      <c r="E29" s="24">
        <v>172.45</v>
      </c>
      <c r="F29" s="25">
        <v>3231</v>
      </c>
      <c r="G29" s="25" t="s">
        <v>27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</row>
    <row r="30" spans="1:119" s="22" customFormat="1" x14ac:dyDescent="0.25">
      <c r="A30" s="45" t="s">
        <v>19</v>
      </c>
      <c r="B30" s="45"/>
      <c r="C30" s="45"/>
      <c r="D30" s="26"/>
      <c r="E30" s="23">
        <f>SUM(E29)</f>
        <v>172.45</v>
      </c>
      <c r="F30" s="10"/>
      <c r="G30" s="1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</row>
    <row r="31" spans="1:119" s="16" customFormat="1" x14ac:dyDescent="0.25">
      <c r="A31" s="13" t="s">
        <v>47</v>
      </c>
      <c r="B31" s="14">
        <v>28495895537</v>
      </c>
      <c r="C31" s="14" t="s">
        <v>21</v>
      </c>
      <c r="D31" s="17" t="s">
        <v>12</v>
      </c>
      <c r="E31" s="24">
        <v>74.650000000000006</v>
      </c>
      <c r="F31" s="25">
        <v>3235</v>
      </c>
      <c r="G31" s="25" t="s">
        <v>28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</row>
    <row r="32" spans="1:119" x14ac:dyDescent="0.25">
      <c r="A32" s="41" t="s">
        <v>19</v>
      </c>
      <c r="B32" s="41"/>
      <c r="C32" s="41"/>
      <c r="D32" s="26"/>
      <c r="E32" s="23">
        <f>SUM(E31)</f>
        <v>74.650000000000006</v>
      </c>
      <c r="F32" s="10"/>
      <c r="G32" s="10"/>
    </row>
    <row r="33" spans="1:119" x14ac:dyDescent="0.25">
      <c r="A33" s="8" t="s">
        <v>23</v>
      </c>
      <c r="B33" s="8"/>
      <c r="C33" s="8"/>
      <c r="D33" s="19" t="s">
        <v>10</v>
      </c>
      <c r="E33" s="20">
        <v>3004.36</v>
      </c>
      <c r="F33" s="10">
        <v>3237</v>
      </c>
      <c r="G33" s="10" t="s">
        <v>29</v>
      </c>
    </row>
    <row r="34" spans="1:119" x14ac:dyDescent="0.25">
      <c r="A34" s="42" t="s">
        <v>19</v>
      </c>
      <c r="B34" s="43"/>
      <c r="C34" s="44"/>
      <c r="D34" s="19"/>
      <c r="E34" s="23">
        <f>SUM(E33)</f>
        <v>3004.36</v>
      </c>
      <c r="F34" s="10"/>
      <c r="G34" s="10"/>
    </row>
    <row r="35" spans="1:119" x14ac:dyDescent="0.25">
      <c r="A35" s="8" t="s">
        <v>30</v>
      </c>
      <c r="B35" s="27">
        <v>22597784145</v>
      </c>
      <c r="C35" s="14" t="s">
        <v>21</v>
      </c>
      <c r="D35" s="25" t="s">
        <v>12</v>
      </c>
      <c r="E35" s="20">
        <v>431.88</v>
      </c>
      <c r="F35" s="10">
        <v>3237</v>
      </c>
      <c r="G35" s="10" t="s">
        <v>29</v>
      </c>
    </row>
    <row r="36" spans="1:119" x14ac:dyDescent="0.25">
      <c r="A36" s="41" t="s">
        <v>19</v>
      </c>
      <c r="B36" s="41"/>
      <c r="C36" s="41"/>
      <c r="D36" s="32"/>
      <c r="E36" s="23">
        <f>SUM(E35)</f>
        <v>431.88</v>
      </c>
      <c r="F36" s="10"/>
      <c r="G36" s="10"/>
    </row>
    <row r="37" spans="1:119" x14ac:dyDescent="0.25">
      <c r="A37" s="8" t="s">
        <v>31</v>
      </c>
      <c r="B37" s="28" t="s">
        <v>22</v>
      </c>
      <c r="C37" s="28" t="s">
        <v>22</v>
      </c>
      <c r="D37" s="19" t="s">
        <v>10</v>
      </c>
      <c r="E37" s="20">
        <v>232.96</v>
      </c>
      <c r="F37" s="10">
        <v>3237</v>
      </c>
      <c r="G37" s="10" t="s">
        <v>32</v>
      </c>
    </row>
    <row r="38" spans="1:119" x14ac:dyDescent="0.25">
      <c r="A38" s="41" t="s">
        <v>19</v>
      </c>
      <c r="B38" s="41"/>
      <c r="C38" s="41"/>
      <c r="D38" s="32"/>
      <c r="E38" s="23">
        <f>SUM(E37)</f>
        <v>232.96</v>
      </c>
      <c r="F38" s="10"/>
      <c r="G38" s="10"/>
    </row>
    <row r="39" spans="1:119" s="16" customFormat="1" x14ac:dyDescent="0.25">
      <c r="A39" s="27" t="s">
        <v>33</v>
      </c>
      <c r="B39" s="14" t="s">
        <v>22</v>
      </c>
      <c r="C39" s="14" t="s">
        <v>22</v>
      </c>
      <c r="D39" s="17" t="s">
        <v>10</v>
      </c>
      <c r="E39" s="24">
        <v>465.92</v>
      </c>
      <c r="F39" s="25">
        <v>3237</v>
      </c>
      <c r="G39" s="25" t="s">
        <v>32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</row>
    <row r="40" spans="1:119" x14ac:dyDescent="0.25">
      <c r="A40" s="41" t="s">
        <v>19</v>
      </c>
      <c r="B40" s="41"/>
      <c r="C40" s="41"/>
      <c r="D40" s="32"/>
      <c r="E40" s="23">
        <f>SUM(E39)</f>
        <v>465.92</v>
      </c>
      <c r="F40" s="10"/>
      <c r="G40" s="10"/>
    </row>
    <row r="41" spans="1:119" s="16" customFormat="1" x14ac:dyDescent="0.25">
      <c r="A41" s="27" t="s">
        <v>43</v>
      </c>
      <c r="B41" s="14" t="s">
        <v>22</v>
      </c>
      <c r="C41" s="28" t="s">
        <v>22</v>
      </c>
      <c r="D41" s="19" t="s">
        <v>10</v>
      </c>
      <c r="E41" s="24">
        <v>345</v>
      </c>
      <c r="F41" s="25">
        <v>3237</v>
      </c>
      <c r="G41" s="25" t="s">
        <v>32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</row>
    <row r="42" spans="1:119" x14ac:dyDescent="0.25">
      <c r="A42" s="41" t="s">
        <v>19</v>
      </c>
      <c r="B42" s="41"/>
      <c r="C42" s="41"/>
      <c r="D42" s="32"/>
      <c r="E42" s="23">
        <f>SUM(E41)</f>
        <v>345</v>
      </c>
      <c r="F42" s="10"/>
      <c r="G42" s="10"/>
    </row>
    <row r="43" spans="1:119" s="16" customFormat="1" x14ac:dyDescent="0.25">
      <c r="A43" s="27" t="s">
        <v>34</v>
      </c>
      <c r="B43" s="14" t="s">
        <v>22</v>
      </c>
      <c r="C43" s="14" t="s">
        <v>22</v>
      </c>
      <c r="D43" s="17" t="s">
        <v>10</v>
      </c>
      <c r="E43" s="24">
        <v>276</v>
      </c>
      <c r="F43" s="25">
        <v>3237</v>
      </c>
      <c r="G43" s="25" t="s">
        <v>32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</row>
    <row r="44" spans="1:119" x14ac:dyDescent="0.25">
      <c r="A44" s="41" t="s">
        <v>19</v>
      </c>
      <c r="B44" s="41"/>
      <c r="C44" s="41"/>
      <c r="D44" s="32"/>
      <c r="E44" s="23">
        <f>SUM(E43)</f>
        <v>276</v>
      </c>
      <c r="F44" s="10"/>
      <c r="G44" s="10"/>
    </row>
    <row r="45" spans="1:119" s="16" customFormat="1" x14ac:dyDescent="0.25">
      <c r="A45" s="13" t="s">
        <v>35</v>
      </c>
      <c r="B45" s="14">
        <v>51464035493</v>
      </c>
      <c r="C45" s="14" t="s">
        <v>21</v>
      </c>
      <c r="D45" s="17" t="s">
        <v>12</v>
      </c>
      <c r="E45" s="24">
        <v>200</v>
      </c>
      <c r="F45" s="25">
        <v>3238</v>
      </c>
      <c r="G45" s="25" t="s">
        <v>36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</row>
    <row r="46" spans="1:119" x14ac:dyDescent="0.25">
      <c r="A46" s="41" t="s">
        <v>19</v>
      </c>
      <c r="B46" s="41"/>
      <c r="C46" s="41"/>
      <c r="D46" s="32"/>
      <c r="E46" s="23">
        <f>SUM(E45)</f>
        <v>200</v>
      </c>
      <c r="F46" s="10"/>
      <c r="G46" s="10"/>
    </row>
    <row r="47" spans="1:119" x14ac:dyDescent="0.25">
      <c r="A47" s="27" t="s">
        <v>44</v>
      </c>
      <c r="B47" s="30" t="s">
        <v>45</v>
      </c>
      <c r="C47" s="14" t="s">
        <v>21</v>
      </c>
      <c r="D47" s="25" t="s">
        <v>12</v>
      </c>
      <c r="E47" s="24">
        <v>275.49</v>
      </c>
      <c r="F47" s="10">
        <v>3293</v>
      </c>
      <c r="G47" s="10" t="s">
        <v>38</v>
      </c>
    </row>
    <row r="48" spans="1:119" x14ac:dyDescent="0.25">
      <c r="A48" s="41" t="s">
        <v>19</v>
      </c>
      <c r="B48" s="41"/>
      <c r="C48" s="41"/>
      <c r="D48" s="32"/>
      <c r="E48" s="23">
        <f>SUM(E47:E47)</f>
        <v>275.49</v>
      </c>
      <c r="F48" s="10"/>
      <c r="G48" s="10"/>
    </row>
    <row r="49" spans="1:119" s="16" customFormat="1" x14ac:dyDescent="0.25">
      <c r="A49" s="13" t="s">
        <v>10</v>
      </c>
      <c r="B49" s="14"/>
      <c r="C49" s="14"/>
      <c r="D49" s="17" t="s">
        <v>12</v>
      </c>
      <c r="E49" s="24">
        <v>15250.51</v>
      </c>
      <c r="F49" s="25">
        <v>3299</v>
      </c>
      <c r="G49" s="25" t="s">
        <v>39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</row>
    <row r="50" spans="1:119" x14ac:dyDescent="0.25">
      <c r="A50" s="42" t="s">
        <v>19</v>
      </c>
      <c r="B50" s="43"/>
      <c r="C50" s="44"/>
      <c r="D50" s="32"/>
      <c r="E50" s="23">
        <f>SUM(E49)</f>
        <v>15250.51</v>
      </c>
      <c r="F50" s="10"/>
      <c r="G50" s="10"/>
    </row>
    <row r="51" spans="1:119" s="16" customFormat="1" x14ac:dyDescent="0.25">
      <c r="A51" s="27" t="s">
        <v>37</v>
      </c>
      <c r="B51" s="14" t="s">
        <v>41</v>
      </c>
      <c r="C51" s="14" t="s">
        <v>21</v>
      </c>
      <c r="D51" s="25" t="s">
        <v>12</v>
      </c>
      <c r="E51" s="24">
        <v>172.44</v>
      </c>
      <c r="F51" s="25">
        <v>3431</v>
      </c>
      <c r="G51" s="25" t="s">
        <v>40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</row>
    <row r="52" spans="1:119" x14ac:dyDescent="0.25">
      <c r="A52" s="41" t="s">
        <v>19</v>
      </c>
      <c r="B52" s="41"/>
      <c r="C52" s="41"/>
      <c r="D52" s="33"/>
      <c r="E52" s="12">
        <f>SUM(E51)</f>
        <v>172.44</v>
      </c>
      <c r="F52" s="8"/>
      <c r="G52" s="8"/>
    </row>
    <row r="53" spans="1:119" x14ac:dyDescent="0.25">
      <c r="E53" s="29"/>
    </row>
    <row r="54" spans="1:119" x14ac:dyDescent="0.25">
      <c r="E54" s="29"/>
    </row>
    <row r="55" spans="1:119" x14ac:dyDescent="0.25">
      <c r="E55" s="29"/>
    </row>
    <row r="56" spans="1:119" x14ac:dyDescent="0.25">
      <c r="E56" s="29"/>
    </row>
    <row r="57" spans="1:119" x14ac:dyDescent="0.25">
      <c r="E57" s="29"/>
    </row>
    <row r="58" spans="1:119" x14ac:dyDescent="0.25">
      <c r="E58" s="29"/>
    </row>
    <row r="59" spans="1:119" x14ac:dyDescent="0.25">
      <c r="E59" s="29"/>
    </row>
    <row r="60" spans="1:119" x14ac:dyDescent="0.25">
      <c r="E60" s="29"/>
    </row>
    <row r="61" spans="1:119" x14ac:dyDescent="0.25">
      <c r="E61" s="29"/>
    </row>
    <row r="62" spans="1:119" x14ac:dyDescent="0.25">
      <c r="E62" s="29"/>
    </row>
    <row r="63" spans="1:119" x14ac:dyDescent="0.25">
      <c r="E63" s="29"/>
    </row>
    <row r="64" spans="1:119" x14ac:dyDescent="0.25">
      <c r="E64" s="29"/>
    </row>
    <row r="65" spans="5:5" x14ac:dyDescent="0.25">
      <c r="E65" s="29"/>
    </row>
    <row r="66" spans="5:5" x14ac:dyDescent="0.25">
      <c r="E66" s="29"/>
    </row>
    <row r="67" spans="5:5" x14ac:dyDescent="0.25">
      <c r="E67" s="29"/>
    </row>
    <row r="68" spans="5:5" x14ac:dyDescent="0.25">
      <c r="E68" s="29"/>
    </row>
    <row r="69" spans="5:5" x14ac:dyDescent="0.25">
      <c r="E69" s="29"/>
    </row>
    <row r="70" spans="5:5" x14ac:dyDescent="0.25">
      <c r="E70" s="29"/>
    </row>
    <row r="71" spans="5:5" x14ac:dyDescent="0.25">
      <c r="E71" s="29"/>
    </row>
  </sheetData>
  <mergeCells count="22">
    <mergeCell ref="A50:C50"/>
    <mergeCell ref="A52:C52"/>
    <mergeCell ref="A44:C44"/>
    <mergeCell ref="A46:C46"/>
    <mergeCell ref="A48:C48"/>
    <mergeCell ref="A42:C42"/>
    <mergeCell ref="A16:C16"/>
    <mergeCell ref="A24:C24"/>
    <mergeCell ref="A26:C26"/>
    <mergeCell ref="A28:C28"/>
    <mergeCell ref="A32:C32"/>
    <mergeCell ref="A34:C34"/>
    <mergeCell ref="A36:C36"/>
    <mergeCell ref="A38:C38"/>
    <mergeCell ref="A40:C40"/>
    <mergeCell ref="A30:C30"/>
    <mergeCell ref="B1:G1"/>
    <mergeCell ref="B2:G2"/>
    <mergeCell ref="E4:F4"/>
    <mergeCell ref="A5:A15"/>
    <mergeCell ref="B5:B15"/>
    <mergeCell ref="C5:C15"/>
  </mergeCells>
  <pageMargins left="0.7" right="0.7" top="0.75" bottom="0.75" header="0.3" footer="0.3"/>
  <pageSetup paperSize="9" scale="74" orientation="landscape" horizontalDpi="4294967293" verticalDpi="0" r:id="rId1"/>
  <colBreaks count="1" manualBreakCount="1">
    <brk id="7" max="1048575" man="1"/>
  </colBreaks>
  <ignoredErrors>
    <ignoredError sqref="B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VELJAČA 2025.</vt:lpstr>
      <vt:lpstr>'VELJAČA 2025.'!Print_Area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2025-03-18T06:04:42Z</cp:lastPrinted>
  <dcterms:created xsi:type="dcterms:W3CDTF">2024-02-05T08:55:32Z</dcterms:created>
  <dcterms:modified xsi:type="dcterms:W3CDTF">2025-03-18T06:06:18Z</dcterms:modified>
</cp:coreProperties>
</file>